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920" windowHeight="9465" tabRatio="381" activeTab="4"/>
  </bookViews>
  <sheets>
    <sheet name="Hoja1" sheetId="1" r:id="rId1"/>
    <sheet name="Hoja1 (2)" sheetId="2" r:id="rId2"/>
    <sheet name="Hoja1 (3)" sheetId="3" r:id="rId3"/>
    <sheet name="Hoja1 (4)" sheetId="4" r:id="rId4"/>
    <sheet name="Hoja1 (5)" sheetId="5" r:id="rId5"/>
    <sheet name="Hoja4" sheetId="6" state="hidden" r:id="rId6"/>
    <sheet name="Hoja3" sheetId="7" state="hidden" r:id="rId7"/>
    <sheet name="Hoja2" sheetId="8" state="hidden" r:id="rId8"/>
  </sheets>
  <externalReferences>
    <externalReference r:id="rId11"/>
  </externalReferences>
  <definedNames>
    <definedName name="_xlnm._FilterDatabase" localSheetId="0" hidden="1">'Hoja1'!$A$4:$G$294</definedName>
    <definedName name="_xlnm._FilterDatabase" localSheetId="1" hidden="1">'Hoja1 (2)'!$A$4:$G$294</definedName>
    <definedName name="_xlnm._FilterDatabase" localSheetId="2" hidden="1">'Hoja1 (3)'!$A$4:$G$294</definedName>
    <definedName name="_xlnm._FilterDatabase" localSheetId="3" hidden="1">'Hoja1 (4)'!$A$4:$G$294</definedName>
    <definedName name="_xlnm._FilterDatabase" localSheetId="4" hidden="1">'Hoja1 (5)'!$B$4:$H$294</definedName>
    <definedName name="_xlnm.Print_Area" localSheetId="0">'Hoja1'!$B$151:$C$168</definedName>
    <definedName name="_xlnm.Print_Area" localSheetId="1">'Hoja1 (2)'!$B$151:$C$168</definedName>
    <definedName name="_xlnm.Print_Area" localSheetId="2">'Hoja1 (3)'!$B$151:$C$168</definedName>
    <definedName name="_xlnm.Print_Area" localSheetId="3">'Hoja1 (4)'!$B$151:$C$168</definedName>
    <definedName name="_xlnm.Print_Area" localSheetId="4">'Hoja1 (5)'!$B$151:$C$168</definedName>
  </definedNames>
  <calcPr fullCalcOnLoad="1"/>
</workbook>
</file>

<file path=xl/comments5.xml><?xml version="1.0" encoding="utf-8"?>
<comments xmlns="http://schemas.openxmlformats.org/spreadsheetml/2006/main">
  <authors>
    <author>Rudy Villalobos</author>
  </authors>
  <commentList>
    <comment ref="I127" authorId="0">
      <text>
        <r>
          <rPr>
            <b/>
            <sz val="9"/>
            <rFont val="Tahoma"/>
            <family val="0"/>
          </rPr>
          <t>Rudy Villalobos:</t>
        </r>
        <r>
          <rPr>
            <sz val="9"/>
            <rFont val="Tahoma"/>
            <family val="0"/>
          </rPr>
          <t xml:space="preserve">
Cableado de Red y Mantenimiento de AC, UPS y switches Meraki</t>
        </r>
      </text>
    </comment>
  </commentList>
</comments>
</file>

<file path=xl/sharedStrings.xml><?xml version="1.0" encoding="utf-8"?>
<sst xmlns="http://schemas.openxmlformats.org/spreadsheetml/2006/main" count="4002" uniqueCount="420">
  <si>
    <t>PROVEEDURIA INSTITUCIONAL</t>
  </si>
  <si>
    <t xml:space="preserve"> </t>
  </si>
  <si>
    <t>Ministerio</t>
  </si>
  <si>
    <t>Código</t>
  </si>
  <si>
    <t>Descripción-Genérica</t>
  </si>
  <si>
    <t>Monto</t>
  </si>
  <si>
    <t>Materiales y productos metálicos</t>
  </si>
  <si>
    <t>Herramientas e instrumentos</t>
  </si>
  <si>
    <t>Utiles y materiales de oficina y cómputo</t>
  </si>
  <si>
    <t>IMPRENTA NACIONAL</t>
  </si>
  <si>
    <t>Período de inicio de la compra</t>
  </si>
  <si>
    <t>Fuente financiamiento</t>
  </si>
  <si>
    <t>1.1.1.1.782.203</t>
  </si>
  <si>
    <t>1.03.03</t>
  </si>
  <si>
    <t>1.04.01</t>
  </si>
  <si>
    <t>1.04.06</t>
  </si>
  <si>
    <t>Servicios médicos y de laboratorio</t>
  </si>
  <si>
    <t>Servicios generales</t>
  </si>
  <si>
    <t>1.07.01</t>
  </si>
  <si>
    <t>1.07.02</t>
  </si>
  <si>
    <t>Actividades de capacitación</t>
  </si>
  <si>
    <t>Actividades protocolarias y sociales</t>
  </si>
  <si>
    <t>1.08.01</t>
  </si>
  <si>
    <t>1.08.05</t>
  </si>
  <si>
    <t>1.08.06</t>
  </si>
  <si>
    <t>1.08.07</t>
  </si>
  <si>
    <t>1.08.08</t>
  </si>
  <si>
    <t>1.08.99</t>
  </si>
  <si>
    <t>Mantenimiento y rep. Maq. y Eq. Producción</t>
  </si>
  <si>
    <t>Mantenimiento y rep. Equipo de comunicación</t>
  </si>
  <si>
    <t>Mantenimiento y rep. Eq. Cómputo y sist. Inf.</t>
  </si>
  <si>
    <t>Mantenimiento y rep. Otros equipos</t>
  </si>
  <si>
    <t>2.01.01</t>
  </si>
  <si>
    <t>2.01.02</t>
  </si>
  <si>
    <t>2.01.04</t>
  </si>
  <si>
    <t>Combustibles y lubricantes</t>
  </si>
  <si>
    <t>Productos farmaceúticos y medicinales</t>
  </si>
  <si>
    <t>Tintas, pinturas y diluyentes</t>
  </si>
  <si>
    <t>2.03.01</t>
  </si>
  <si>
    <t>2.03.03</t>
  </si>
  <si>
    <t>2.03.04</t>
  </si>
  <si>
    <t>2.03.06</t>
  </si>
  <si>
    <t>Madera y sus derivados</t>
  </si>
  <si>
    <t>Materiales y prod. eléctricos, tel y cómputo</t>
  </si>
  <si>
    <t>Materiales y productos de plástico</t>
  </si>
  <si>
    <t>2.04.01</t>
  </si>
  <si>
    <t>2.04.02</t>
  </si>
  <si>
    <t>Repuestos y accesorios</t>
  </si>
  <si>
    <t>2.05 BIENES PARA PRODUCCION Y COMERC.</t>
  </si>
  <si>
    <t>2.05.01</t>
  </si>
  <si>
    <t>Materia prima</t>
  </si>
  <si>
    <t>2.99.01</t>
  </si>
  <si>
    <t>2.99.02</t>
  </si>
  <si>
    <t>2.99.03</t>
  </si>
  <si>
    <t>2.99.04</t>
  </si>
  <si>
    <t>2.99.05</t>
  </si>
  <si>
    <t>2.99.06</t>
  </si>
  <si>
    <t>2.99.99</t>
  </si>
  <si>
    <t>Utiles y mats. médicos, hospitalario y de Inv.</t>
  </si>
  <si>
    <t>Productos de papel, cartón e impresos</t>
  </si>
  <si>
    <t>Textiles y vestuario</t>
  </si>
  <si>
    <t>Utiles y materiales de limpieza</t>
  </si>
  <si>
    <t>Utiles y materiales de resg.  y seg.</t>
  </si>
  <si>
    <t>Otros útiles, materiales y suministros</t>
  </si>
  <si>
    <t>5.01.05</t>
  </si>
  <si>
    <t>Equipo y programas de cómputo</t>
  </si>
  <si>
    <t>TOTAL:</t>
  </si>
  <si>
    <t>5,01,03</t>
  </si>
  <si>
    <t>2.03.02</t>
  </si>
  <si>
    <t>Materiales y productos minerales y asfálticos</t>
  </si>
  <si>
    <t>2.03.99</t>
  </si>
  <si>
    <t>Equipo de comunicación</t>
  </si>
  <si>
    <t>Impresión, Encuadernación y otros</t>
  </si>
  <si>
    <t>Servicios de ingeniería</t>
  </si>
  <si>
    <t>1,04,03</t>
  </si>
  <si>
    <t>SERVICIOS</t>
  </si>
  <si>
    <t>Comisiones y gastos p/serv. Financ. y com.</t>
  </si>
  <si>
    <t>Otros servicios no especificados</t>
  </si>
  <si>
    <t>1.99.99</t>
  </si>
  <si>
    <t>Mantenimiento de edificios y locales y terrenos</t>
  </si>
  <si>
    <t>Reparación de equipo médico</t>
  </si>
  <si>
    <t>Mantenimiento</t>
  </si>
  <si>
    <t>Otros materiales y productos de construcción y  mant.</t>
  </si>
  <si>
    <t>lija de agua</t>
  </si>
  <si>
    <t>Resortes</t>
  </si>
  <si>
    <t>Papel Producción</t>
  </si>
  <si>
    <t>Papel Higiénico</t>
  </si>
  <si>
    <t xml:space="preserve">Desodorante Ambiental </t>
  </si>
  <si>
    <t>I</t>
  </si>
  <si>
    <t xml:space="preserve"> Trimestre</t>
  </si>
  <si>
    <t>II</t>
  </si>
  <si>
    <t>Pruebas de laboratorio papel</t>
  </si>
  <si>
    <t xml:space="preserve">Mantenimiento y rep. Equipo de transporte </t>
  </si>
  <si>
    <t>Mantenimiento de central telefónica</t>
  </si>
  <si>
    <t>Mantenimiento reloj marcador Hand-Pun-3000</t>
  </si>
  <si>
    <t>2.03.05</t>
  </si>
  <si>
    <t>Materiales y prod. De vidrio</t>
  </si>
  <si>
    <t>Repuestos Varios</t>
  </si>
  <si>
    <t>Baterías para grabadora</t>
  </si>
  <si>
    <t>Suscripción a los periódicos</t>
  </si>
  <si>
    <t>Afilado de Cuchillas</t>
  </si>
  <si>
    <t>I, II, III, IV</t>
  </si>
  <si>
    <t>Servicios Médicos</t>
  </si>
  <si>
    <t>Contabilidad y Presupuesto</t>
  </si>
  <si>
    <t>Financiero</t>
  </si>
  <si>
    <t>Financiero Previsión</t>
  </si>
  <si>
    <t>Recursos Humanos</t>
  </si>
  <si>
    <t>Servicios Generales</t>
  </si>
  <si>
    <t>1.03.07</t>
  </si>
  <si>
    <t>Contrato de infraestructura informática</t>
  </si>
  <si>
    <t>Informática</t>
  </si>
  <si>
    <t>Dirección General</t>
  </si>
  <si>
    <t>Salud Ocupacional</t>
  </si>
  <si>
    <t>Guillotinas</t>
  </si>
  <si>
    <t>Junta Administrativa</t>
  </si>
  <si>
    <t>Bodega</t>
  </si>
  <si>
    <t>Transportes</t>
  </si>
  <si>
    <t>Litografía</t>
  </si>
  <si>
    <t>Dobladoras</t>
  </si>
  <si>
    <t>Encuadernación</t>
  </si>
  <si>
    <t>Fotomecánica</t>
  </si>
  <si>
    <t>Reparación de llantas</t>
  </si>
  <si>
    <t>Mantenimiento y rep. Equipo de  Oficina</t>
  </si>
  <si>
    <t>Arte y Diseño</t>
  </si>
  <si>
    <t>Consultorio Médico</t>
  </si>
  <si>
    <t>Tesorería</t>
  </si>
  <si>
    <t>Recarga del cilindro de oxigeno de Consultorio Médico</t>
  </si>
  <si>
    <t>Medicinas varias</t>
  </si>
  <si>
    <t>Repuestos Varios para Guillotinas</t>
  </si>
  <si>
    <t>Despacho</t>
  </si>
  <si>
    <t>Terapia Física</t>
  </si>
  <si>
    <t>Electrodos Adhesivos</t>
  </si>
  <si>
    <t>Vendajes Neuromuscular</t>
  </si>
  <si>
    <t>Materiales de uso Médico varios CM</t>
  </si>
  <si>
    <t>1.02.99</t>
  </si>
  <si>
    <t>Otros servicios básicos</t>
  </si>
  <si>
    <t>Recolección de desechos bioinfecciosos</t>
  </si>
  <si>
    <t>BIENES DURADEROS</t>
  </si>
  <si>
    <t>00005</t>
  </si>
  <si>
    <t>Departamento</t>
  </si>
  <si>
    <t>Promoción y Divulgación</t>
  </si>
  <si>
    <t>Contrato de Laboratorio quimico (Agua potable)</t>
  </si>
  <si>
    <t>Financiero-Previsión</t>
  </si>
  <si>
    <t>Diarios Oficiales</t>
  </si>
  <si>
    <t>5,99,03</t>
  </si>
  <si>
    <t>Bienes Intangibles</t>
  </si>
  <si>
    <t>Exámenes de emanación de gases</t>
  </si>
  <si>
    <t>Semana Cultural</t>
  </si>
  <si>
    <t>Contratación taller automotriz</t>
  </si>
  <si>
    <t>Repuestos Prensas Offset</t>
  </si>
  <si>
    <t>MAQUINARIA Y EQUIPO PARA LA PRODUCCIÓN</t>
  </si>
  <si>
    <t xml:space="preserve">Zapatos funcionarios de Producción </t>
  </si>
  <si>
    <t>Tarjetas y Renovaciones de Firma Digital</t>
  </si>
  <si>
    <t>1.01.03</t>
  </si>
  <si>
    <t>Alquiler de equipo de cómputo</t>
  </si>
  <si>
    <t>Para continuidad del negocio (Servicios de Impresión) en caso de emergencia</t>
  </si>
  <si>
    <t>Troqules y Cliques</t>
  </si>
  <si>
    <t>Comisiones</t>
  </si>
  <si>
    <t>Servicio de asistencia en Ingeniería según demanda de servicios</t>
  </si>
  <si>
    <t>Pago de Anualidad de ASOINGRAF</t>
  </si>
  <si>
    <t>Empresa que brinde los servicios de mantenimiento al edificio</t>
  </si>
  <si>
    <t>Contrato de Mantenimiento Maquina Contadora y Empacadora</t>
  </si>
  <si>
    <t>Mantenimiento  circuito cerrado</t>
  </si>
  <si>
    <t>Mantenimiento Preventivo y correctivo para las computadoras Macintosh.</t>
  </si>
  <si>
    <t>Grasa Alta Temperatura</t>
  </si>
  <si>
    <t>Repuestos para Equipo Médico</t>
  </si>
  <si>
    <t>Uniformes Área de Atención al Público</t>
  </si>
  <si>
    <t>Equipos Varios de Seguridad</t>
  </si>
  <si>
    <t>Insumos  para compesación de Huella de Carbono</t>
  </si>
  <si>
    <t>Planificación</t>
  </si>
  <si>
    <t>Dirección de Producción</t>
  </si>
  <si>
    <t>Contrato de Alquiler (Leasing y renting) de Equipo de Cómputo, Impresoras, Scanners y Seguridad</t>
  </si>
  <si>
    <t>1.02.04</t>
  </si>
  <si>
    <t>Servicio de telecomunicaciones</t>
  </si>
  <si>
    <t>Contrato de línea Rnet DGI 2 Mbits</t>
  </si>
  <si>
    <t>Contrato primera línea de Acceso a Internet banda ancha</t>
  </si>
  <si>
    <t>Contrato de segunda línea internet banda ancha</t>
  </si>
  <si>
    <t>Contrato de servicio lineas en oficina del Registro Nacional</t>
  </si>
  <si>
    <t>Pago de Celulares</t>
  </si>
  <si>
    <t>Servicios Telefónicos</t>
  </si>
  <si>
    <t>Fotocopias, Empastes, Impresiones</t>
  </si>
  <si>
    <t>1.04.99</t>
  </si>
  <si>
    <t>Otros servicios de gestión y apoyo</t>
  </si>
  <si>
    <t>Revisión Técnica Montacargas</t>
  </si>
  <si>
    <t>Servicio de Fumigación</t>
  </si>
  <si>
    <t>Revisión técnica vehículos</t>
  </si>
  <si>
    <t>1.05.01</t>
  </si>
  <si>
    <t>Transporte dentro del país</t>
  </si>
  <si>
    <t>Peajes y Parquímetros</t>
  </si>
  <si>
    <t>Servicio de Taxi</t>
  </si>
  <si>
    <t>Mantenimiento  de orinales (mingitorios)</t>
  </si>
  <si>
    <t>Mantenimiento de Aires Acondicionados</t>
  </si>
  <si>
    <t>1.99.02</t>
  </si>
  <si>
    <t>Intereses Moratorios y Multas</t>
  </si>
  <si>
    <t>Multas por incumplimientos en entregas de trabajos</t>
  </si>
  <si>
    <t>1.99.05</t>
  </si>
  <si>
    <t>Deducibles</t>
  </si>
  <si>
    <t>1.09.99</t>
  </si>
  <si>
    <t>Otros impuestos</t>
  </si>
  <si>
    <t>Marchamos Vehículos y Monta Cargas</t>
  </si>
  <si>
    <t>Refrigerante para radiador (Coolant)</t>
  </si>
  <si>
    <t>Filtros para fuentes de agua y orinales</t>
  </si>
  <si>
    <t>Papel para camilla - Toallas para manos</t>
  </si>
  <si>
    <t xml:space="preserve">Utiles y Materiales de Oficina de Papel </t>
  </si>
  <si>
    <t>Papel Termico para facturas caja recaurdadora</t>
  </si>
  <si>
    <t xml:space="preserve">Decoración del área de atención al cliente para fechas especiales  </t>
  </si>
  <si>
    <t>Componentes del Circuito Cerrado y Central Telefónica</t>
  </si>
  <si>
    <t>Contraloria de Servicios</t>
  </si>
  <si>
    <t>´Transportes</t>
  </si>
  <si>
    <t>I, II, III y IV</t>
  </si>
  <si>
    <t>1 y 2</t>
  </si>
  <si>
    <t>2</t>
  </si>
  <si>
    <t>Monto total:</t>
  </si>
  <si>
    <t>Pago de servicios municipales</t>
  </si>
  <si>
    <t>Servicio de Tecnologías de información</t>
  </si>
  <si>
    <t>Limpieza de tanques de aguas químicas</t>
  </si>
  <si>
    <t>Contrato de Mantenimiento Maquinas de Impresión</t>
  </si>
  <si>
    <t xml:space="preserve">Contrato de Mantenimiento de maquinas dobladoras </t>
  </si>
  <si>
    <t>Mantenimiento de sistemas de aire comprimido y compresores</t>
  </si>
  <si>
    <t>Contratos de Mantenimiento de las maquinas y los compresores</t>
  </si>
  <si>
    <t xml:space="preserve">Contrato de Mantenimiento de Guillotinas </t>
  </si>
  <si>
    <t>Mantenimiento de  CTP´s Luscher y Kodak Trenstter</t>
  </si>
  <si>
    <t>Mantenimiento de la planta eléctrica</t>
  </si>
  <si>
    <t>Mantenimiento preventivo-correctivo y evolutivo para sistemas integrados ERP</t>
  </si>
  <si>
    <t>Contrato Servicio de Respaldos y Custodia de Datos e Información Institucional</t>
  </si>
  <si>
    <t>Mantenimiento de UPS´s</t>
  </si>
  <si>
    <t>Contrato de Mantenimiento  Data Center</t>
  </si>
  <si>
    <t>Contrato de Mantenimiento de Licenciamiento de Adobe CC</t>
  </si>
  <si>
    <t xml:space="preserve">Lacas de Impresión de acabado mate </t>
  </si>
  <si>
    <t>Repuestos Eléctricos maquinas Litograficas</t>
  </si>
  <si>
    <t>Repuestos Eléctricos maquinas Dobladoras</t>
  </si>
  <si>
    <t>Cable UTP, conectores y materiales para redes</t>
  </si>
  <si>
    <t>lija 400</t>
  </si>
  <si>
    <t>Baterías para cerradura  digital 9V, AA</t>
  </si>
  <si>
    <t>Repuestos para  el CTP´s</t>
  </si>
  <si>
    <t>Repuestos Circuito Cerrado y Central Telefónica</t>
  </si>
  <si>
    <t xml:space="preserve">Repuestos Reloj Marcador </t>
  </si>
  <si>
    <t>Formación/Correción/ Fotocomposión</t>
  </si>
  <si>
    <t>Compra de muestras de producto terminado para revisión del procesos de producción</t>
  </si>
  <si>
    <t xml:space="preserve">Utiles y Materiales de Oficina </t>
  </si>
  <si>
    <t>Papel Termico para impresión de facturas</t>
  </si>
  <si>
    <t>Retazos de Tela</t>
  </si>
  <si>
    <t>Cinta Bandera, Razo</t>
  </si>
  <si>
    <t>Porta guantes de brigada</t>
  </si>
  <si>
    <t>Previsión para Materiales</t>
  </si>
  <si>
    <t>Esponjas de Celulosa</t>
  </si>
  <si>
    <t>Brochas, rodillos, esponjas celulosas, elasticos, velcro, cinta de tela, tornillos para tapas de empaste</t>
  </si>
  <si>
    <t>Mantillas para Prensas</t>
  </si>
  <si>
    <t>Cámaras para el Circuito Cerrado</t>
  </si>
  <si>
    <t>Audifonos Tipo Diadema</t>
  </si>
  <si>
    <t>Contrato de Servicios por renting para renovación de tecnologías del Datacenter</t>
  </si>
  <si>
    <t>Continuidad de Planes Telefónicos</t>
  </si>
  <si>
    <t>Pago de Planes Telefónicos</t>
  </si>
  <si>
    <t>Recolección de residuos peligrosos</t>
  </si>
  <si>
    <t xml:space="preserve">Capacitaciones  en temas Ambientales  </t>
  </si>
  <si>
    <t>Mantenimiento Infraestructura Oracle y Soporte de Bases de Datos y  Servidores  de Aplicaciones</t>
  </si>
  <si>
    <t>Mantenimiento preventivo y correctivo para Impresora para pruebas y vistos buenos (Xerox C70)</t>
  </si>
  <si>
    <t>Mantenimiento de Caja Fuerte</t>
  </si>
  <si>
    <t>Recargo de Extintores</t>
  </si>
  <si>
    <t>Mantenimiento de Equipos Consultorio Terapia Física</t>
  </si>
  <si>
    <t>Pinturas y Diluyentes</t>
  </si>
  <si>
    <t>Alcohol ISO propílico</t>
  </si>
  <si>
    <t>Tintas</t>
  </si>
  <si>
    <t>Revelador de Planchas</t>
  </si>
  <si>
    <t>Repuestos Eléctricos para la diferentes maquinas</t>
  </si>
  <si>
    <t>Repuestos equipos encuadernación, Duplo, Presto, Cierres para resorte en máquina ensortijadora</t>
  </si>
  <si>
    <t>Cola blanca, roja y granulada</t>
  </si>
  <si>
    <t>Insumos de Oficina</t>
  </si>
  <si>
    <t>Cinta de Empaque</t>
  </si>
  <si>
    <t>Uniformes para el area productiva</t>
  </si>
  <si>
    <t xml:space="preserve">Uniformes para la Contraloria </t>
  </si>
  <si>
    <t>Dispensadores de Jabón Liquido y Papel Higiénico</t>
  </si>
  <si>
    <t>Jabón Liquido</t>
  </si>
  <si>
    <t>Crema Desengrasante</t>
  </si>
  <si>
    <t>Limpiador de Planchas</t>
  </si>
  <si>
    <t>Derecho de soporte y actualización de licencias de software e infraestructura de equipos ORACLE</t>
  </si>
  <si>
    <t>Garantías de Participación en Concursos por medio de SICOP</t>
  </si>
  <si>
    <t xml:space="preserve">Planchas </t>
  </si>
  <si>
    <t>Proyecto para mejoras al Portal Web Transaccional</t>
  </si>
  <si>
    <t>I, II</t>
  </si>
  <si>
    <t>SERVICIOS GENERALES:</t>
  </si>
  <si>
    <t>VENCE</t>
  </si>
  <si>
    <t xml:space="preserve"> CONTINUIDAD DE SERVICIOS </t>
  </si>
  <si>
    <t xml:space="preserve"> PRORROGAS</t>
  </si>
  <si>
    <t xml:space="preserve">PROMOVER NUEVA CONTRATACION </t>
  </si>
  <si>
    <t>OBSERVACIONES</t>
  </si>
  <si>
    <t>BARRA DE CONTROL DE ACCESO VEHICULAR 2018CD-000028-0007900001</t>
  </si>
  <si>
    <t xml:space="preserve">01Enero-25 junio  </t>
  </si>
  <si>
    <t>26 Junio-31Diciembre</t>
  </si>
  <si>
    <t>MARZO 2022</t>
  </si>
  <si>
    <t>Contrato inció el 26 de junio 2018 - Vence 25 de junio de 2022</t>
  </si>
  <si>
    <t>CENTRAL TELEFONICA 2019CD-000002-0007900001</t>
  </si>
  <si>
    <t>01 Enero 12 Marzo</t>
  </si>
  <si>
    <t>13 DE MARZO-31 DIC</t>
  </si>
  <si>
    <t>ENERO 2023</t>
  </si>
  <si>
    <t>Contrato inicio el 12 marzo 2019  -   Vence 12 marzo 2023</t>
  </si>
  <si>
    <t xml:space="preserve">CIRCUITO CERRADO  CAMARAS  2019CD-000039-0007900001 </t>
  </si>
  <si>
    <t>01 Enero-24 octubre</t>
  </si>
  <si>
    <t>25 OCTUBRE-31 DIC</t>
  </si>
  <si>
    <t>JULIO 2023</t>
  </si>
  <si>
    <t>Contrato inició 25 octubre 2019 /Finaliza EL 24 Oct 2023</t>
  </si>
  <si>
    <t>FUMIGACION  2018CD-000027-0007900001</t>
  </si>
  <si>
    <t>01 Enero -26 junio</t>
  </si>
  <si>
    <t>27 junio - 31 Diciembre</t>
  </si>
  <si>
    <t>FEBRERO 2022</t>
  </si>
  <si>
    <t>Contrato inició 26 de junio de 2018/ Finaliza Junio 2022</t>
  </si>
  <si>
    <t xml:space="preserve">GUARDA DOCUMENTOS  2019LA-000005-00079000   </t>
  </si>
  <si>
    <t>01 Enero-10 Octubre</t>
  </si>
  <si>
    <t>11 OCTUBRE-31 DIC</t>
  </si>
  <si>
    <t>Contrato inició 11 de octubre de 2019/Finaliza octubre 2023</t>
  </si>
  <si>
    <t>JARDINERIA</t>
  </si>
  <si>
    <t>NO HAY</t>
  </si>
  <si>
    <t>ENERO 2020</t>
  </si>
  <si>
    <t>LIMPIEZA Y ASEO  2017LN-000001-0007900001</t>
  </si>
  <si>
    <t>01 Enero-18 Mayo</t>
  </si>
  <si>
    <t>FEBRERO 2020</t>
  </si>
  <si>
    <t>CONVENIO MARCO</t>
  </si>
  <si>
    <t>MANTENIMIENTO MINGITORIOS</t>
  </si>
  <si>
    <t>MEDICO DE EMPRESA   2019LA-000001-0007900001</t>
  </si>
  <si>
    <t xml:space="preserve">01 Enero-05 de Mayo </t>
  </si>
  <si>
    <t>06 Mayo-31 Diciembre</t>
  </si>
  <si>
    <t>Contrato inicio 06 de mayo 2019 / Finaliza Mayo 2023</t>
  </si>
  <si>
    <t>MENSAJERIA    2019LA-000002-0007900001</t>
  </si>
  <si>
    <t>01 Enero-06 de Mayo</t>
  </si>
  <si>
    <t>07 Mayo-31 Diciembre</t>
  </si>
  <si>
    <t>Contrato inicio 7 de mayo 2019/ Finaliza 6 de Mayo 2023</t>
  </si>
  <si>
    <t>VIGILANCIA  2018LN-000007-0009100001</t>
  </si>
  <si>
    <t>VEHICULOS  2017CD-000042-0007900001</t>
  </si>
  <si>
    <t xml:space="preserve">Del 01 enero al 20 jun </t>
  </si>
  <si>
    <t>21 junio al 31 diciembre</t>
  </si>
  <si>
    <t>Enero 2021</t>
  </si>
  <si>
    <t>Contrato inicia 21de junio de 2017 al 20 de junio de 2021</t>
  </si>
  <si>
    <t>MANTENIMIENTO EQUIPO MÉDICO CONSULTORIO Y TERAPIA FISICA 2018CD-000060-0007900001</t>
  </si>
  <si>
    <t xml:space="preserve">Del 01 enero al 08 Nov  </t>
  </si>
  <si>
    <t>08 nov al 31 diciembre</t>
  </si>
  <si>
    <t>Octubre 2022</t>
  </si>
  <si>
    <t>Contrato inicia 08 de noviembre 2018 al 08 de noviembre 2022</t>
  </si>
  <si>
    <t>MANTENIMIENTO:</t>
  </si>
  <si>
    <t>AIRES ACONDICIONADOS Y EXTRACTORES AIRE 2018CD-000077-0007900001</t>
  </si>
  <si>
    <t xml:space="preserve">Del 01 enero al 12 diciciembre </t>
  </si>
  <si>
    <t xml:space="preserve">12 dic al 31 diciembre </t>
  </si>
  <si>
    <t>OCTUBRE 2022</t>
  </si>
  <si>
    <t>CONTRATO INCLUYE EQUIPOS DE EXTRACCIÓN</t>
  </si>
  <si>
    <t>UPS    2019CD-000015-0007900001</t>
  </si>
  <si>
    <t xml:space="preserve">Del 01 enero al 20 junio  </t>
  </si>
  <si>
    <t>MARZO 2023</t>
  </si>
  <si>
    <t>Contrato inicio 18 de junio 2019 / Finaliza 18 de junio 2023</t>
  </si>
  <si>
    <t>PLANTA ELECTRICA</t>
  </si>
  <si>
    <t>AGOTADA</t>
  </si>
  <si>
    <t>ASCENSOR</t>
  </si>
  <si>
    <t>SE ENCUENTRA EN GARANTIA</t>
  </si>
  <si>
    <t>AIRES Y COMPRESORES</t>
  </si>
  <si>
    <t>CONTRATACION EN TRAMITE</t>
  </si>
  <si>
    <t>TRANSFORMADORES</t>
  </si>
  <si>
    <t>SE SOLICITA UNA VISITA POR AÑO DIRECTAMENTE A LA CNFL, NO REQUIERE PROCESO DE CONTRATACIÓN Y FACTURACIÓN SE CARGA AL SERVICIO ELECTRICO</t>
  </si>
  <si>
    <t>INGENIERIA SEGÚN DEMANDA</t>
  </si>
  <si>
    <t>NO TIENE</t>
  </si>
  <si>
    <t>SE PUEDE AMPLIAR EL MONTO HASTA POR 50% DEBIDAMENTE JUSTIFICADO</t>
  </si>
  <si>
    <t>MANTENIMIENTO DEL EDIFICIO 2018LA-000003-0007900001</t>
  </si>
  <si>
    <t>POR 3 AÑOS HASTA 02/09/2020</t>
  </si>
  <si>
    <t>ENERO 2022</t>
  </si>
  <si>
    <t>SE DEBE DE AJUSTAR EL PRESUPUESTO DE ACUERDO A LAS OBRAS A REALIZAR</t>
  </si>
  <si>
    <t>25/06/2022</t>
  </si>
  <si>
    <r>
      <t xml:space="preserve">Contrato inicia 23 de setiembre de 2020 al 22 de setiembre de 2021  </t>
    </r>
    <r>
      <rPr>
        <b/>
        <sz val="12"/>
        <color indexed="8"/>
        <rFont val="Arial"/>
        <family val="2"/>
      </rPr>
      <t>CONVENIO MARCO</t>
    </r>
  </si>
  <si>
    <t>Orden de pedido para pagar 2020</t>
  </si>
  <si>
    <t>Continuidad al Sistema de Mensajería de Texto</t>
  </si>
  <si>
    <t>1.03.06</t>
  </si>
  <si>
    <t>Servicio de Vigilancia</t>
  </si>
  <si>
    <t>Aseo y Limpieza</t>
  </si>
  <si>
    <t>Servicio de Guarda Documentos</t>
  </si>
  <si>
    <t>Copias Llaves</t>
  </si>
  <si>
    <t>1.06.01</t>
  </si>
  <si>
    <t>Seguros</t>
  </si>
  <si>
    <t>Riesgos de Trabajo</t>
  </si>
  <si>
    <t>Seguros Incendio</t>
  </si>
  <si>
    <t>Póliza de seguros para el equipo de computo</t>
  </si>
  <si>
    <t>Mercadería en Transito</t>
  </si>
  <si>
    <t>Póliza de responsabilidad civil</t>
  </si>
  <si>
    <t>Póliza de Montacargas</t>
  </si>
  <si>
    <t xml:space="preserve">Póliza de Valores en Tránsito </t>
  </si>
  <si>
    <t>Póliza de seguros Flotilla Vehicular</t>
  </si>
  <si>
    <t xml:space="preserve">Recursos Humanos </t>
  </si>
  <si>
    <t>1.08.04</t>
  </si>
  <si>
    <t>Mantenimiento de sistemas de extracción de aire</t>
  </si>
  <si>
    <t>Mantenimiento de elevador eléctrico  y elevador del edificio</t>
  </si>
  <si>
    <t>Reparación de Equipos de oficina (Sillas, Escritorios, Archivos, etc).</t>
  </si>
  <si>
    <t>Contrato de Mantenimiento preventivo y correctivo para Impresora Digital Accurio 6100</t>
  </si>
  <si>
    <t>Contrato de mantenimiento  y soporte a la plataforma de servidores y sistemas que corren en el ambiente  Web</t>
  </si>
  <si>
    <t>Contrato para servicio de software de mesa de ayuda en nube Fresh Desk  Interhand</t>
  </si>
  <si>
    <t>Mantenimiento de Licenciamiento y de Programas Preps de Imposición</t>
  </si>
  <si>
    <t>Mantenimiento Escáner</t>
  </si>
  <si>
    <t>Timbres fiscales</t>
  </si>
  <si>
    <t>Para atención de emergencias según articulo 45 de la  Ley 8848 de la CNE</t>
  </si>
  <si>
    <t>Aceites y Lubricantes</t>
  </si>
  <si>
    <t>Lubricantes, Aceites, y Grasas</t>
  </si>
  <si>
    <t>Combustibles Flotilla de Vehículos  y Monta Cargas</t>
  </si>
  <si>
    <t>Aceite Perma y Aceite WD 40</t>
  </si>
  <si>
    <t>Toner Xerox C70 (cartuchos)</t>
  </si>
  <si>
    <t>Plástico para Paletizar y Laminar y Empaletizar</t>
  </si>
  <si>
    <t>Repuestos (Computadoras Macintosh por demanda)</t>
  </si>
  <si>
    <t>Repuestos y sustitución de componentes de equipos de Terapia   Física</t>
  </si>
  <si>
    <t>Repuestos equipo de computo y Baterías de la Ups</t>
  </si>
  <si>
    <t>Adquisición de repuestos para dobladoras</t>
  </si>
  <si>
    <t>Repuestos Varios Mantenimiento</t>
  </si>
  <si>
    <t>Útiles y Materiales de Oficina  para todas las unidades de la Institución</t>
  </si>
  <si>
    <t>Textiles y Vestuarios para todas las unidades de la Institución</t>
  </si>
  <si>
    <t>Bolsas para recolección de residuos especiales para los puntos ecológicos</t>
  </si>
  <si>
    <t>Desodorante Ambiental y Desinfectantes</t>
  </si>
  <si>
    <t>II, III</t>
  </si>
  <si>
    <t>II y III</t>
  </si>
  <si>
    <t>III</t>
  </si>
  <si>
    <t>IV</t>
  </si>
  <si>
    <t>Litrografía</t>
  </si>
  <si>
    <t>PLAN DE COMPRAS 2021</t>
  </si>
  <si>
    <t>1 DIR. GRAL</t>
  </si>
  <si>
    <t>2 DIR. ADM. FIN</t>
  </si>
  <si>
    <t>3 DIR. COMERC</t>
  </si>
  <si>
    <t>4 DIR. PRODUC</t>
  </si>
  <si>
    <t>01/10/20221</t>
  </si>
  <si>
    <t>Fecha de Prórroga o nuevo contrato</t>
  </si>
</sst>
</file>

<file path=xl/styles.xml><?xml version="1.0" encoding="utf-8"?>
<styleSheet xmlns="http://schemas.openxmlformats.org/spreadsheetml/2006/main">
  <numFmts count="59">
    <numFmt numFmtId="5" formatCode="&quot;¢&quot;#,##0;\-&quot;¢&quot;#,##0"/>
    <numFmt numFmtId="6" formatCode="&quot;¢&quot;#,##0;[Red]\-&quot;¢&quot;#,##0"/>
    <numFmt numFmtId="7" formatCode="&quot;¢&quot;#,##0.00;\-&quot;¢&quot;#,##0.00"/>
    <numFmt numFmtId="8" formatCode="&quot;¢&quot;#,##0.00;[Red]\-&quot;¢&quot;#,##0.00"/>
    <numFmt numFmtId="42" formatCode="_-&quot;¢&quot;* #,##0_-;\-&quot;¢&quot;* #,##0_-;_-&quot;¢&quot;* &quot;-&quot;_-;_-@_-"/>
    <numFmt numFmtId="41" formatCode="_-* #,##0_-;\-* #,##0_-;_-* &quot;-&quot;_-;_-@_-"/>
    <numFmt numFmtId="44" formatCode="_-&quot;¢&quot;* #,##0.00_-;\-&quot;¢&quot;* #,##0.00_-;_-&quot;¢&quot;* &quot;-&quot;??_-;_-@_-"/>
    <numFmt numFmtId="43" formatCode="_-* #,##0.00_-;\-* #,##0.00_-;_-* &quot;-&quot;??_-;_-@_-"/>
    <numFmt numFmtId="164" formatCode="&quot;₡&quot;#,##0;\-&quot;₡&quot;#,##0"/>
    <numFmt numFmtId="165" formatCode="&quot;₡&quot;#,##0;[Red]\-&quot;₡&quot;#,##0"/>
    <numFmt numFmtId="166" formatCode="&quot;₡&quot;#,##0.00;\-&quot;₡&quot;#,##0.00"/>
    <numFmt numFmtId="167" formatCode="&quot;₡&quot;#,##0.00;[Red]\-&quot;₡&quot;#,##0.00"/>
    <numFmt numFmtId="168" formatCode="_-&quot;₡&quot;* #,##0_-;\-&quot;₡&quot;* #,##0_-;_-&quot;₡&quot;* &quot;-&quot;_-;_-@_-"/>
    <numFmt numFmtId="169" formatCode="_-&quot;₡&quot;* #,##0.00_-;\-&quot;₡&quot;* #,##0.00_-;_-&quot;₡&quot;* &quot;-&quot;??_-;_-@_-"/>
    <numFmt numFmtId="170" formatCode="&quot;¢&quot;#,##0_);\(&quot;¢&quot;#,##0\)"/>
    <numFmt numFmtId="171" formatCode="&quot;¢&quot;#,##0_);[Red]\(&quot;¢&quot;#,##0\)"/>
    <numFmt numFmtId="172" formatCode="&quot;¢&quot;#,##0.00_);\(&quot;¢&quot;#,##0.00\)"/>
    <numFmt numFmtId="173" formatCode="&quot;¢&quot;#,##0.00_);[Red]\(&quot;¢&quot;#,##0.00\)"/>
    <numFmt numFmtId="174" formatCode="_(&quot;¢&quot;* #,##0_);_(&quot;¢&quot;* \(#,##0\);_(&quot;¢&quot;* &quot;-&quot;_);_(@_)"/>
    <numFmt numFmtId="175" formatCode="_(* #,##0_);_(* \(#,##0\);_(* &quot;-&quot;_);_(@_)"/>
    <numFmt numFmtId="176" formatCode="_(&quot;¢&quot;* #,##0.00_);_(&quot;¢&quot;* \(#,##0.00\);_(&quot;¢&quot;* &quot;-&quot;??_);_(@_)"/>
    <numFmt numFmtId="177" formatCode="_(* #,##0.00_);_(* \(#,##0.00\);_(* &quot;-&quot;??_);_(@_)"/>
    <numFmt numFmtId="178" formatCode="&quot;₡&quot;#,##0_);\(&quot;₡&quot;#,##0\)"/>
    <numFmt numFmtId="179" formatCode="&quot;₡&quot;#,##0_);[Red]\(&quot;₡&quot;#,##0\)"/>
    <numFmt numFmtId="180" formatCode="&quot;₡&quot;#,##0.00_);\(&quot;₡&quot;#,##0.00\)"/>
    <numFmt numFmtId="181" formatCode="&quot;₡&quot;#,##0.00_);[Red]\(&quot;₡&quot;#,##0.00\)"/>
    <numFmt numFmtId="182" formatCode="_(&quot;₡&quot;* #,##0_);_(&quot;₡&quot;* \(#,##0\);_(&quot;₡&quot;* &quot;-&quot;_);_(@_)"/>
    <numFmt numFmtId="183" formatCode="_(&quot;₡&quot;* #,##0.00_);_(&quot;₡&quot;* \(#,##0.00\);_(&quot;₡&quot;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_(* #,##0.00_);_(* \(#,##0.00\);_(* \-??_);_(@_)"/>
    <numFmt numFmtId="193" formatCode="00000"/>
    <numFmt numFmtId="194" formatCode="[$₡-140A]#,##0.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0.0"/>
    <numFmt numFmtId="200" formatCode="#,##0.000"/>
    <numFmt numFmtId="201" formatCode="#,##0.0000"/>
    <numFmt numFmtId="202" formatCode="_-* #,##0.0\ _€_-;\-* #,##0.0\ _€_-;_-* &quot;-&quot;??\ _€_-;_-@_-"/>
    <numFmt numFmtId="203" formatCode="_-* #,##0\ _€_-;\-* #,##0\ _€_-;_-* &quot;-&quot;??\ _€_-;_-@_-"/>
    <numFmt numFmtId="204" formatCode="#,##0.0"/>
    <numFmt numFmtId="205" formatCode="_-* #,##0.000\ _€_-;\-* #,##0.000\ _€_-;_-* &quot;-&quot;??\ _€_-;_-@_-"/>
    <numFmt numFmtId="206" formatCode="_-* #,##0.0000\ _€_-;\-* #,##0.0000\ _€_-;_-* &quot;-&quot;??\ _€_-;_-@_-"/>
    <numFmt numFmtId="207" formatCode="[$-140A]dddd\,\ dd&quot; de &quot;mmmm&quot; de &quot;yyyy"/>
    <numFmt numFmtId="208" formatCode="[$-140A]hh:mm:ss\ AM/PM"/>
    <numFmt numFmtId="209" formatCode="&quot;₡&quot;#,##0.00"/>
    <numFmt numFmtId="210" formatCode="_([$€]* #,##0.00_);_([$€]* \(#,##0.00\);_([$€]* &quot;-&quot;??_);_(@_)"/>
    <numFmt numFmtId="211" formatCode="[$-140A]dddd\,\ d\ &quot;de&quot;\ mmmm\ &quot;de&quot;\ yyyy"/>
    <numFmt numFmtId="212" formatCode="00000.0"/>
    <numFmt numFmtId="213" formatCode="&quot;₡&quot;#,##0.000"/>
    <numFmt numFmtId="214" formatCode="dd/mm/yyyy;@"/>
  </numFmts>
  <fonts count="9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2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u val="single"/>
      <sz val="9"/>
      <color indexed="12"/>
      <name val="Arial"/>
      <family val="2"/>
    </font>
    <font>
      <sz val="9"/>
      <name val="Times New Roman"/>
      <family val="1"/>
    </font>
    <font>
      <sz val="10"/>
      <color indexed="48"/>
      <name val="Arial"/>
      <family val="2"/>
    </font>
    <font>
      <b/>
      <sz val="9"/>
      <color indexed="12"/>
      <name val="Arial"/>
      <family val="2"/>
    </font>
    <font>
      <sz val="10"/>
      <color indexed="17"/>
      <name val="Arial"/>
      <family val="2"/>
    </font>
    <font>
      <sz val="10"/>
      <name val="Times New Roman"/>
      <family val="1"/>
    </font>
    <font>
      <sz val="10"/>
      <color indexed="57"/>
      <name val="Arial"/>
      <family val="2"/>
    </font>
    <font>
      <sz val="14"/>
      <color indexed="8"/>
      <name val="Arial"/>
      <family val="2"/>
    </font>
    <font>
      <b/>
      <u val="single"/>
      <sz val="10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9"/>
      <color indexed="12"/>
      <name val="Times New Roman"/>
      <family val="1"/>
    </font>
    <font>
      <b/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48"/>
      <name val="Arial"/>
      <family val="2"/>
    </font>
    <font>
      <b/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Times New Roman"/>
      <family val="1"/>
    </font>
    <font>
      <b/>
      <sz val="10"/>
      <color indexed="4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9"/>
      <color indexed="8"/>
      <name val="Times New Roman"/>
      <family val="1"/>
    </font>
    <font>
      <sz val="9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sz val="9"/>
      <color rgb="FF0000FF"/>
      <name val="Times New Roman"/>
      <family val="1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0000FF"/>
      <name val="Arial"/>
      <family val="2"/>
    </font>
    <font>
      <sz val="9"/>
      <color theme="1"/>
      <name val="Arial"/>
      <family val="2"/>
    </font>
    <font>
      <sz val="9"/>
      <color rgb="FFFF0000"/>
      <name val="Times New Roman"/>
      <family val="1"/>
    </font>
    <font>
      <sz val="9"/>
      <color rgb="FF3333FF"/>
      <name val="Arial"/>
      <family val="2"/>
    </font>
    <font>
      <b/>
      <u val="single"/>
      <sz val="10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0000FF"/>
      <name val="Times New Roman"/>
      <family val="1"/>
    </font>
    <font>
      <b/>
      <sz val="10"/>
      <color rgb="FF3333FF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2"/>
      <color rgb="FF0000FF"/>
      <name val="Arial"/>
      <family val="2"/>
    </font>
    <font>
      <sz val="12"/>
      <color rgb="FFFF0000"/>
      <name val="Arial"/>
      <family val="2"/>
    </font>
    <font>
      <sz val="9"/>
      <color theme="1"/>
      <name val="Times New Roman"/>
      <family val="1"/>
    </font>
    <font>
      <sz val="10"/>
      <color theme="1"/>
      <name val="Arial"/>
      <family val="2"/>
    </font>
    <font>
      <b/>
      <sz val="12"/>
      <color rgb="FF0000FF"/>
      <name val="Arial"/>
      <family val="2"/>
    </font>
    <font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19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2" fontId="0" fillId="0" borderId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67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3" fillId="16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21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horizontal="right" wrapText="1"/>
    </xf>
    <xf numFmtId="0" fontId="27" fillId="24" borderId="10" xfId="62" applyFont="1" applyFill="1" applyBorder="1" applyAlignment="1">
      <alignment horizontal="center" vertical="top" wrapText="1"/>
      <protection/>
    </xf>
    <xf numFmtId="0" fontId="29" fillId="24" borderId="10" xfId="62" applyFont="1" applyFill="1" applyBorder="1" applyAlignment="1">
      <alignment horizontal="center" vertical="top" wrapText="1"/>
      <protection/>
    </xf>
    <xf numFmtId="0" fontId="0" fillId="24" borderId="0" xfId="0" applyFont="1" applyFill="1" applyAlignment="1">
      <alignment vertical="center"/>
    </xf>
    <xf numFmtId="0" fontId="0" fillId="24" borderId="11" xfId="54" applyNumberFormat="1" applyFont="1" applyFill="1" applyBorder="1" applyAlignment="1" applyProtection="1">
      <alignment horizontal="right" vertical="center"/>
      <protection/>
    </xf>
    <xf numFmtId="0" fontId="29" fillId="24" borderId="10" xfId="0" applyFont="1" applyFill="1" applyBorder="1" applyAlignment="1">
      <alignment horizontal="left" vertical="center" wrapText="1"/>
    </xf>
    <xf numFmtId="0" fontId="31" fillId="24" borderId="10" xfId="62" applyFont="1" applyFill="1" applyBorder="1" applyAlignment="1">
      <alignment horizontal="center" vertical="top" wrapText="1"/>
      <protection/>
    </xf>
    <xf numFmtId="0" fontId="33" fillId="24" borderId="10" xfId="62" applyFont="1" applyFill="1" applyBorder="1" applyAlignment="1">
      <alignment horizontal="center"/>
      <protection/>
    </xf>
    <xf numFmtId="0" fontId="33" fillId="24" borderId="10" xfId="62" applyFont="1" applyFill="1" applyBorder="1" applyAlignment="1">
      <alignment horizontal="center" vertical="top" wrapText="1"/>
      <protection/>
    </xf>
    <xf numFmtId="0" fontId="0" fillId="24" borderId="0" xfId="62" applyFill="1">
      <alignment/>
      <protection/>
    </xf>
    <xf numFmtId="191" fontId="0" fillId="24" borderId="11" xfId="51" applyFont="1" applyFill="1" applyBorder="1" applyAlignment="1">
      <alignment horizontal="right" vertical="center"/>
    </xf>
    <xf numFmtId="0" fontId="23" fillId="0" borderId="0" xfId="62" applyFont="1" applyFill="1" applyAlignment="1">
      <alignment horizontal="center" vertical="top" wrapText="1"/>
      <protection/>
    </xf>
    <xf numFmtId="0" fontId="0" fillId="0" borderId="0" xfId="0" applyFont="1" applyAlignment="1">
      <alignment/>
    </xf>
    <xf numFmtId="0" fontId="0" fillId="0" borderId="0" xfId="62" applyFont="1">
      <alignment/>
      <protection/>
    </xf>
    <xf numFmtId="0" fontId="68" fillId="24" borderId="10" xfId="62" applyFont="1" applyFill="1" applyBorder="1" applyAlignment="1">
      <alignment horizontal="center" vertical="center" wrapText="1"/>
      <protection/>
    </xf>
    <xf numFmtId="0" fontId="24" fillId="24" borderId="12" xfId="62" applyFont="1" applyFill="1" applyBorder="1" applyAlignment="1">
      <alignment horizontal="left" vertical="center" wrapText="1"/>
      <protection/>
    </xf>
    <xf numFmtId="0" fontId="25" fillId="24" borderId="0" xfId="0" applyFont="1" applyFill="1" applyAlignment="1">
      <alignment horizontal="left" vertical="center" wrapText="1"/>
    </xf>
    <xf numFmtId="0" fontId="69" fillId="24" borderId="10" xfId="0" applyFont="1" applyFill="1" applyBorder="1" applyAlignment="1">
      <alignment horizontal="left" vertical="center" wrapText="1"/>
    </xf>
    <xf numFmtId="193" fontId="35" fillId="24" borderId="10" xfId="62" applyNumberFormat="1" applyFont="1" applyFill="1" applyBorder="1" applyAlignment="1">
      <alignment horizontal="left" vertical="center" wrapText="1"/>
      <protection/>
    </xf>
    <xf numFmtId="0" fontId="35" fillId="24" borderId="10" xfId="62" applyFont="1" applyFill="1" applyBorder="1" applyAlignment="1">
      <alignment horizontal="left" vertical="center" wrapText="1"/>
      <protection/>
    </xf>
    <xf numFmtId="0" fontId="36" fillId="24" borderId="0" xfId="62" applyFont="1" applyFill="1" applyBorder="1" applyAlignment="1">
      <alignment horizontal="left" vertical="center" wrapText="1"/>
      <protection/>
    </xf>
    <xf numFmtId="0" fontId="33" fillId="24" borderId="10" xfId="62" applyFont="1" applyFill="1" applyBorder="1" applyAlignment="1">
      <alignment horizontal="left" vertical="center" wrapText="1"/>
      <protection/>
    </xf>
    <xf numFmtId="0" fontId="34" fillId="24" borderId="0" xfId="62" applyFont="1" applyFill="1" applyBorder="1" applyAlignment="1">
      <alignment horizontal="left" vertical="center" wrapText="1"/>
      <protection/>
    </xf>
    <xf numFmtId="0" fontId="33" fillId="24" borderId="13" xfId="62" applyFont="1" applyFill="1" applyBorder="1" applyAlignment="1">
      <alignment horizontal="left" vertical="center" wrapText="1"/>
      <protection/>
    </xf>
    <xf numFmtId="0" fontId="70" fillId="24" borderId="10" xfId="0" applyFont="1" applyFill="1" applyBorder="1" applyAlignment="1">
      <alignment horizontal="left" vertical="center" wrapText="1"/>
    </xf>
    <xf numFmtId="0" fontId="70" fillId="24" borderId="13" xfId="0" applyFont="1" applyFill="1" applyBorder="1" applyAlignment="1">
      <alignment horizontal="left" vertical="center"/>
    </xf>
    <xf numFmtId="0" fontId="70" fillId="24" borderId="13" xfId="0" applyFont="1" applyFill="1" applyBorder="1" applyAlignment="1">
      <alignment horizontal="left" vertical="center" wrapText="1"/>
    </xf>
    <xf numFmtId="4" fontId="71" fillId="24" borderId="11" xfId="0" applyNumberFormat="1" applyFont="1" applyFill="1" applyBorder="1" applyAlignment="1">
      <alignment horizontal="right" wrapText="1"/>
    </xf>
    <xf numFmtId="4" fontId="71" fillId="24" borderId="11" xfId="54" applyNumberFormat="1" applyFont="1" applyFill="1" applyBorder="1" applyAlignment="1" applyProtection="1">
      <alignment horizontal="right"/>
      <protection/>
    </xf>
    <xf numFmtId="4" fontId="71" fillId="24" borderId="11" xfId="62" applyNumberFormat="1" applyFont="1" applyFill="1" applyBorder="1" applyAlignment="1">
      <alignment wrapText="1"/>
      <protection/>
    </xf>
    <xf numFmtId="0" fontId="0" fillId="24" borderId="0" xfId="0" applyFont="1" applyFill="1" applyBorder="1" applyAlignment="1">
      <alignment vertical="center"/>
    </xf>
    <xf numFmtId="0" fontId="30" fillId="24" borderId="10" xfId="0" applyFont="1" applyFill="1" applyBorder="1" applyAlignment="1">
      <alignment vertical="center"/>
    </xf>
    <xf numFmtId="0" fontId="22" fillId="24" borderId="10" xfId="62" applyFont="1" applyFill="1" applyBorder="1" applyAlignment="1">
      <alignment horizontal="center"/>
      <protection/>
    </xf>
    <xf numFmtId="0" fontId="72" fillId="24" borderId="10" xfId="62" applyFont="1" applyFill="1" applyBorder="1" applyAlignment="1">
      <alignment horizontal="center"/>
      <protection/>
    </xf>
    <xf numFmtId="0" fontId="34" fillId="24" borderId="10" xfId="62" applyFont="1" applyFill="1" applyBorder="1" applyAlignment="1">
      <alignment horizontal="center" vertical="center" wrapText="1"/>
      <protection/>
    </xf>
    <xf numFmtId="0" fontId="73" fillId="24" borderId="10" xfId="62" applyFont="1" applyFill="1" applyBorder="1" applyAlignment="1">
      <alignment horizontal="center" vertical="center" wrapText="1"/>
      <protection/>
    </xf>
    <xf numFmtId="0" fontId="68" fillId="24" borderId="0" xfId="0" applyFont="1" applyFill="1" applyAlignment="1">
      <alignment horizontal="center" vertical="center" wrapText="1"/>
    </xf>
    <xf numFmtId="0" fontId="74" fillId="24" borderId="10" xfId="62" applyFont="1" applyFill="1" applyBorder="1" applyAlignment="1">
      <alignment horizontal="center" vertical="center" wrapText="1"/>
      <protection/>
    </xf>
    <xf numFmtId="0" fontId="74" fillId="24" borderId="10" xfId="0" applyFont="1" applyFill="1" applyBorder="1" applyAlignment="1">
      <alignment horizontal="center" vertical="center" wrapText="1"/>
    </xf>
    <xf numFmtId="0" fontId="68" fillId="24" borderId="10" xfId="0" applyFont="1" applyFill="1" applyBorder="1" applyAlignment="1">
      <alignment vertical="center"/>
    </xf>
    <xf numFmtId="0" fontId="20" fillId="24" borderId="10" xfId="0" applyFont="1" applyFill="1" applyBorder="1" applyAlignment="1">
      <alignment vertical="center"/>
    </xf>
    <xf numFmtId="0" fontId="2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0" fontId="0" fillId="24" borderId="0" xfId="0" applyFill="1" applyAlignment="1">
      <alignment/>
    </xf>
    <xf numFmtId="0" fontId="30" fillId="24" borderId="0" xfId="0" applyFont="1" applyFill="1" applyAlignment="1">
      <alignment/>
    </xf>
    <xf numFmtId="0" fontId="68" fillId="24" borderId="0" xfId="0" applyFont="1" applyFill="1" applyAlignment="1">
      <alignment/>
    </xf>
    <xf numFmtId="0" fontId="0" fillId="24" borderId="0" xfId="62" applyFill="1" applyAlignment="1">
      <alignment horizontal="center" vertical="center" wrapText="1"/>
      <protection/>
    </xf>
    <xf numFmtId="0" fontId="0" fillId="24" borderId="0" xfId="0" applyFill="1" applyAlignment="1">
      <alignment horizontal="center" vertical="center" wrapText="1"/>
    </xf>
    <xf numFmtId="0" fontId="23" fillId="24" borderId="0" xfId="62" applyFont="1" applyFill="1" applyAlignment="1">
      <alignment horizontal="center"/>
      <protection/>
    </xf>
    <xf numFmtId="0" fontId="24" fillId="25" borderId="10" xfId="62" applyFont="1" applyFill="1" applyBorder="1" applyAlignment="1">
      <alignment horizontal="center" vertical="center" wrapText="1"/>
      <protection/>
    </xf>
    <xf numFmtId="0" fontId="26" fillId="24" borderId="0" xfId="62" applyFont="1" applyFill="1" applyAlignment="1">
      <alignment horizontal="center" vertical="center" wrapText="1"/>
      <protection/>
    </xf>
    <xf numFmtId="0" fontId="26" fillId="24" borderId="0" xfId="62" applyFont="1" applyFill="1" applyAlignment="1">
      <alignment horizontal="center" vertical="top" wrapText="1"/>
      <protection/>
    </xf>
    <xf numFmtId="0" fontId="32" fillId="24" borderId="0" xfId="62" applyFont="1" applyFill="1">
      <alignment/>
      <protection/>
    </xf>
    <xf numFmtId="0" fontId="32" fillId="24" borderId="0" xfId="0" applyFont="1" applyFill="1" applyAlignment="1">
      <alignment/>
    </xf>
    <xf numFmtId="0" fontId="75" fillId="24" borderId="10" xfId="0" applyFont="1" applyFill="1" applyBorder="1" applyAlignment="1">
      <alignment horizontal="left" vertical="center" wrapText="1"/>
    </xf>
    <xf numFmtId="0" fontId="68" fillId="24" borderId="0" xfId="0" applyFont="1" applyFill="1" applyAlignment="1">
      <alignment horizontal="center" vertical="center"/>
    </xf>
    <xf numFmtId="0" fontId="33" fillId="24" borderId="0" xfId="62" applyFont="1" applyFill="1" applyBorder="1" applyAlignment="1">
      <alignment horizontal="left" vertical="center" wrapText="1"/>
      <protection/>
    </xf>
    <xf numFmtId="0" fontId="69" fillId="24" borderId="10" xfId="62" applyFont="1" applyFill="1" applyBorder="1" applyAlignment="1">
      <alignment horizontal="left" vertical="center" wrapText="1"/>
      <protection/>
    </xf>
    <xf numFmtId="0" fontId="76" fillId="24" borderId="10" xfId="0" applyFont="1" applyFill="1" applyBorder="1" applyAlignment="1">
      <alignment horizontal="center" vertical="center" wrapText="1"/>
    </xf>
    <xf numFmtId="0" fontId="35" fillId="24" borderId="0" xfId="62" applyFont="1" applyFill="1" applyAlignment="1">
      <alignment horizontal="center" vertical="top" wrapText="1"/>
      <protection/>
    </xf>
    <xf numFmtId="0" fontId="34" fillId="24" borderId="10" xfId="62" applyFont="1" applyFill="1" applyBorder="1" applyAlignment="1">
      <alignment horizontal="left" vertical="center" wrapText="1"/>
      <protection/>
    </xf>
    <xf numFmtId="0" fontId="76" fillId="24" borderId="10" xfId="62" applyFont="1" applyFill="1" applyBorder="1" applyAlignment="1">
      <alignment horizontal="center" vertical="center" wrapText="1"/>
      <protection/>
    </xf>
    <xf numFmtId="0" fontId="33" fillId="24" borderId="10" xfId="0" applyFont="1" applyFill="1" applyBorder="1" applyAlignment="1">
      <alignment horizontal="left" vertical="center" wrapText="1"/>
    </xf>
    <xf numFmtId="0" fontId="32" fillId="24" borderId="0" xfId="0" applyFont="1" applyFill="1" applyAlignment="1">
      <alignment horizontal="center" vertical="center" wrapText="1"/>
    </xf>
    <xf numFmtId="0" fontId="35" fillId="24" borderId="0" xfId="62" applyFont="1" applyFill="1" applyAlignment="1">
      <alignment horizontal="center" vertical="center" wrapText="1"/>
      <protection/>
    </xf>
    <xf numFmtId="0" fontId="77" fillId="24" borderId="10" xfId="0" applyFont="1" applyFill="1" applyBorder="1" applyAlignment="1">
      <alignment horizontal="left" vertical="center" wrapText="1"/>
    </xf>
    <xf numFmtId="193" fontId="34" fillId="24" borderId="10" xfId="62" applyNumberFormat="1" applyFont="1" applyFill="1" applyBorder="1" applyAlignment="1">
      <alignment horizontal="left" vertical="center" wrapText="1"/>
      <protection/>
    </xf>
    <xf numFmtId="0" fontId="32" fillId="24" borderId="0" xfId="62" applyFont="1" applyFill="1" applyBorder="1">
      <alignment/>
      <protection/>
    </xf>
    <xf numFmtId="193" fontId="33" fillId="24" borderId="10" xfId="62" applyNumberFormat="1" applyFont="1" applyFill="1" applyBorder="1" applyAlignment="1">
      <alignment horizontal="left" vertical="center" wrapText="1"/>
      <protection/>
    </xf>
    <xf numFmtId="193" fontId="69" fillId="24" borderId="10" xfId="62" applyNumberFormat="1" applyFont="1" applyFill="1" applyBorder="1" applyAlignment="1">
      <alignment horizontal="left" vertical="center" wrapText="1"/>
      <protection/>
    </xf>
    <xf numFmtId="0" fontId="31" fillId="24" borderId="10" xfId="62" applyFont="1" applyFill="1" applyBorder="1">
      <alignment/>
      <protection/>
    </xf>
    <xf numFmtId="0" fontId="33" fillId="24" borderId="10" xfId="62" applyFont="1" applyFill="1" applyBorder="1">
      <alignment/>
      <protection/>
    </xf>
    <xf numFmtId="0" fontId="39" fillId="24" borderId="13" xfId="62" applyFont="1" applyFill="1" applyBorder="1" applyAlignment="1">
      <alignment horizontal="left" vertical="top"/>
      <protection/>
    </xf>
    <xf numFmtId="0" fontId="75" fillId="24" borderId="10" xfId="62" applyFont="1" applyFill="1" applyBorder="1" applyAlignment="1">
      <alignment horizontal="left" vertical="center" wrapText="1"/>
      <protection/>
    </xf>
    <xf numFmtId="0" fontId="39" fillId="24" borderId="10" xfId="62" applyFont="1" applyFill="1" applyBorder="1" applyAlignment="1">
      <alignment horizontal="left" vertical="center" wrapText="1"/>
      <protection/>
    </xf>
    <xf numFmtId="0" fontId="32" fillId="24" borderId="10" xfId="62" applyFont="1" applyFill="1" applyBorder="1">
      <alignment/>
      <protection/>
    </xf>
    <xf numFmtId="0" fontId="32" fillId="24" borderId="10" xfId="62" applyFont="1" applyFill="1" applyBorder="1" applyAlignment="1">
      <alignment horizontal="center"/>
      <protection/>
    </xf>
    <xf numFmtId="0" fontId="39" fillId="24" borderId="10" xfId="62" applyFont="1" applyFill="1" applyBorder="1" applyAlignment="1">
      <alignment horizontal="left" vertical="top" wrapText="1"/>
      <protection/>
    </xf>
    <xf numFmtId="0" fontId="31" fillId="24" borderId="0" xfId="62" applyFont="1" applyFill="1" applyBorder="1" applyAlignment="1">
      <alignment horizontal="center" vertical="top" wrapText="1"/>
      <protection/>
    </xf>
    <xf numFmtId="0" fontId="78" fillId="24" borderId="10" xfId="0" applyFont="1" applyFill="1" applyBorder="1" applyAlignment="1">
      <alignment horizontal="left" vertical="center" wrapText="1"/>
    </xf>
    <xf numFmtId="0" fontId="39" fillId="24" borderId="10" xfId="62" applyFont="1" applyFill="1" applyBorder="1" applyAlignment="1">
      <alignment horizontal="center"/>
      <protection/>
    </xf>
    <xf numFmtId="0" fontId="31" fillId="24" borderId="11" xfId="62" applyFont="1" applyFill="1" applyBorder="1" applyAlignment="1">
      <alignment horizontal="center" vertical="top" wrapText="1"/>
      <protection/>
    </xf>
    <xf numFmtId="0" fontId="33" fillId="24" borderId="13" xfId="62" applyFont="1" applyFill="1" applyBorder="1" applyAlignment="1">
      <alignment horizontal="center"/>
      <protection/>
    </xf>
    <xf numFmtId="0" fontId="34" fillId="24" borderId="10" xfId="62" applyFont="1" applyFill="1" applyBorder="1">
      <alignment/>
      <protection/>
    </xf>
    <xf numFmtId="0" fontId="37" fillId="24" borderId="10" xfId="0" applyFont="1" applyFill="1" applyBorder="1" applyAlignment="1">
      <alignment horizontal="left" vertical="center" wrapText="1"/>
    </xf>
    <xf numFmtId="0" fontId="70" fillId="24" borderId="10" xfId="0" applyFont="1" applyFill="1" applyBorder="1" applyAlignment="1">
      <alignment horizontal="center" vertical="center" wrapText="1"/>
    </xf>
    <xf numFmtId="0" fontId="70" fillId="24" borderId="10" xfId="0" applyFont="1" applyFill="1" applyBorder="1" applyAlignment="1">
      <alignment horizontal="center" vertical="center"/>
    </xf>
    <xf numFmtId="4" fontId="70" fillId="24" borderId="10" xfId="0" applyNumberFormat="1" applyFont="1" applyFill="1" applyBorder="1" applyAlignment="1">
      <alignment horizontal="center" vertical="center"/>
    </xf>
    <xf numFmtId="0" fontId="32" fillId="24" borderId="0" xfId="0" applyFont="1" applyFill="1" applyAlignment="1">
      <alignment horizontal="left" vertical="center" wrapText="1"/>
    </xf>
    <xf numFmtId="49" fontId="21" fillId="24" borderId="10" xfId="62" applyNumberFormat="1" applyFont="1" applyFill="1" applyBorder="1" applyAlignment="1">
      <alignment horizontal="center"/>
      <protection/>
    </xf>
    <xf numFmtId="0" fontId="22" fillId="24" borderId="10" xfId="62" applyFont="1" applyFill="1" applyBorder="1" applyAlignment="1">
      <alignment horizontal="center" vertical="center" wrapText="1"/>
      <protection/>
    </xf>
    <xf numFmtId="49" fontId="22" fillId="24" borderId="10" xfId="62" applyNumberFormat="1" applyFont="1" applyFill="1" applyBorder="1" applyAlignment="1">
      <alignment horizontal="center" vertical="center" wrapText="1"/>
      <protection/>
    </xf>
    <xf numFmtId="0" fontId="72" fillId="24" borderId="10" xfId="62" applyFont="1" applyFill="1" applyBorder="1" applyAlignment="1">
      <alignment horizontal="center" vertical="center" wrapText="1"/>
      <protection/>
    </xf>
    <xf numFmtId="0" fontId="22" fillId="24" borderId="11" xfId="62" applyFont="1" applyFill="1" applyBorder="1" applyAlignment="1">
      <alignment horizontal="center" vertical="center" wrapText="1"/>
      <protection/>
    </xf>
    <xf numFmtId="49" fontId="22" fillId="24" borderId="12" xfId="62" applyNumberFormat="1" applyFont="1" applyFill="1" applyBorder="1" applyAlignment="1">
      <alignment horizontal="center" vertical="center" wrapText="1"/>
      <protection/>
    </xf>
    <xf numFmtId="0" fontId="22" fillId="24" borderId="14" xfId="62" applyFont="1" applyFill="1" applyBorder="1" applyAlignment="1">
      <alignment horizontal="center" vertical="center" wrapText="1"/>
      <protection/>
    </xf>
    <xf numFmtId="0" fontId="79" fillId="24" borderId="10" xfId="62" applyFont="1" applyFill="1" applyBorder="1" applyAlignment="1">
      <alignment horizontal="left" vertical="center" wrapText="1"/>
      <protection/>
    </xf>
    <xf numFmtId="4" fontId="22" fillId="24" borderId="11" xfId="62" applyNumberFormat="1" applyFont="1" applyFill="1" applyBorder="1" applyAlignment="1">
      <alignment horizontal="right" vertical="center"/>
      <protection/>
    </xf>
    <xf numFmtId="0" fontId="68" fillId="24" borderId="10" xfId="0" applyFont="1" applyFill="1" applyBorder="1" applyAlignment="1">
      <alignment horizontal="center" vertical="center" wrapText="1"/>
    </xf>
    <xf numFmtId="0" fontId="20" fillId="24" borderId="10" xfId="62" applyFont="1" applyFill="1" applyBorder="1" applyAlignment="1">
      <alignment horizontal="center" vertical="center" wrapText="1"/>
      <protection/>
    </xf>
    <xf numFmtId="4" fontId="30" fillId="24" borderId="11" xfId="0" applyNumberFormat="1" applyFont="1" applyFill="1" applyBorder="1" applyAlignment="1">
      <alignment horizontal="right" vertical="center" wrapText="1"/>
    </xf>
    <xf numFmtId="49" fontId="80" fillId="24" borderId="10" xfId="62" applyNumberFormat="1" applyFont="1" applyFill="1" applyBorder="1" applyAlignment="1">
      <alignment horizontal="center" vertical="center" wrapText="1"/>
      <protection/>
    </xf>
    <xf numFmtId="49" fontId="68" fillId="24" borderId="10" xfId="62" applyNumberFormat="1" applyFont="1" applyFill="1" applyBorder="1" applyAlignment="1">
      <alignment horizontal="center" vertical="center" wrapText="1"/>
      <protection/>
    </xf>
    <xf numFmtId="0" fontId="30" fillId="24" borderId="10" xfId="62" applyFont="1" applyFill="1" applyBorder="1" applyAlignment="1">
      <alignment horizontal="center" vertical="center"/>
      <protection/>
    </xf>
    <xf numFmtId="0" fontId="23" fillId="24" borderId="10" xfId="62" applyFont="1" applyFill="1" applyBorder="1" applyAlignment="1">
      <alignment horizontal="center" vertical="center" wrapText="1"/>
      <protection/>
    </xf>
    <xf numFmtId="1" fontId="68" fillId="24" borderId="10" xfId="62" applyNumberFormat="1" applyFont="1" applyFill="1" applyBorder="1" applyAlignment="1">
      <alignment horizontal="center" vertical="center" wrapText="1"/>
      <protection/>
    </xf>
    <xf numFmtId="0" fontId="80" fillId="24" borderId="10" xfId="62" applyFont="1" applyFill="1" applyBorder="1" applyAlignment="1">
      <alignment horizontal="center" vertical="center" wrapText="1"/>
      <protection/>
    </xf>
    <xf numFmtId="3" fontId="20" fillId="24" borderId="10" xfId="62" applyNumberFormat="1" applyFont="1" applyFill="1" applyBorder="1" applyAlignment="1">
      <alignment horizontal="center" vertical="center"/>
      <protection/>
    </xf>
    <xf numFmtId="4" fontId="23" fillId="24" borderId="11" xfId="62" applyNumberFormat="1" applyFont="1" applyFill="1" applyBorder="1" applyAlignment="1">
      <alignment horizontal="right" vertical="center"/>
      <protection/>
    </xf>
    <xf numFmtId="0" fontId="0" fillId="24" borderId="10" xfId="62" applyFont="1" applyFill="1" applyBorder="1" applyAlignment="1">
      <alignment horizontal="center" vertical="center" wrapText="1"/>
      <protection/>
    </xf>
    <xf numFmtId="0" fontId="30" fillId="24" borderId="10" xfId="62" applyFont="1" applyFill="1" applyBorder="1" applyAlignment="1">
      <alignment horizontal="center" vertical="center" wrapText="1"/>
      <protection/>
    </xf>
    <xf numFmtId="3" fontId="68" fillId="24" borderId="10" xfId="62" applyNumberFormat="1" applyFont="1" applyFill="1" applyBorder="1" applyAlignment="1">
      <alignment horizontal="center" vertical="center"/>
      <protection/>
    </xf>
    <xf numFmtId="0" fontId="0" fillId="24" borderId="10" xfId="62" applyFont="1" applyFill="1" applyBorder="1" applyAlignment="1">
      <alignment horizontal="center" vertical="center"/>
      <protection/>
    </xf>
    <xf numFmtId="1" fontId="68" fillId="24" borderId="10" xfId="62" applyNumberFormat="1" applyFont="1" applyFill="1" applyBorder="1" applyAlignment="1">
      <alignment horizontal="center" vertical="center"/>
      <protection/>
    </xf>
    <xf numFmtId="0" fontId="68" fillId="24" borderId="10" xfId="62" applyFont="1" applyFill="1" applyBorder="1" applyAlignment="1">
      <alignment horizontal="center" vertical="center"/>
      <protection/>
    </xf>
    <xf numFmtId="1" fontId="30" fillId="24" borderId="10" xfId="62" applyNumberFormat="1" applyFont="1" applyFill="1" applyBorder="1" applyAlignment="1">
      <alignment horizontal="center" vertical="center"/>
      <protection/>
    </xf>
    <xf numFmtId="3" fontId="20" fillId="24" borderId="10" xfId="62" applyNumberFormat="1" applyFont="1" applyFill="1" applyBorder="1" applyAlignment="1">
      <alignment horizontal="center" vertical="center" wrapText="1"/>
      <protection/>
    </xf>
    <xf numFmtId="1" fontId="30" fillId="24" borderId="10" xfId="62" applyNumberFormat="1" applyFont="1" applyFill="1" applyBorder="1" applyAlignment="1">
      <alignment horizontal="center" vertical="center" wrapText="1"/>
      <protection/>
    </xf>
    <xf numFmtId="4" fontId="22" fillId="24" borderId="11" xfId="62" applyNumberFormat="1" applyFont="1" applyFill="1" applyBorder="1" applyAlignment="1">
      <alignment horizontal="right" vertical="center" wrapText="1"/>
      <protection/>
    </xf>
    <xf numFmtId="4" fontId="23" fillId="24" borderId="11" xfId="62" applyNumberFormat="1" applyFont="1" applyFill="1" applyBorder="1" applyAlignment="1">
      <alignment horizontal="right" vertical="center" wrapText="1"/>
      <protection/>
    </xf>
    <xf numFmtId="0" fontId="40" fillId="24" borderId="10" xfId="62" applyFont="1" applyFill="1" applyBorder="1" applyAlignment="1">
      <alignment horizontal="center" vertical="center" wrapText="1"/>
      <protection/>
    </xf>
    <xf numFmtId="4" fontId="23" fillId="24" borderId="11" xfId="62" applyNumberFormat="1" applyFont="1" applyFill="1" applyBorder="1" applyAlignment="1">
      <alignment vertical="center"/>
      <protection/>
    </xf>
    <xf numFmtId="0" fontId="41" fillId="24" borderId="10" xfId="0" applyFont="1" applyFill="1" applyBorder="1" applyAlignment="1">
      <alignment horizontal="center" vertical="center" wrapText="1"/>
    </xf>
    <xf numFmtId="0" fontId="80" fillId="24" borderId="10" xfId="62" applyFont="1" applyFill="1" applyBorder="1" applyAlignment="1">
      <alignment horizontal="center" vertical="center"/>
      <protection/>
    </xf>
    <xf numFmtId="4" fontId="23" fillId="24" borderId="11" xfId="62" applyNumberFormat="1" applyFont="1" applyFill="1" applyBorder="1" applyAlignment="1">
      <alignment vertical="center" wrapText="1"/>
      <protection/>
    </xf>
    <xf numFmtId="0" fontId="81" fillId="24" borderId="10" xfId="62" applyFont="1" applyFill="1" applyBorder="1" applyAlignment="1">
      <alignment horizontal="center" vertical="center" wrapText="1"/>
      <protection/>
    </xf>
    <xf numFmtId="0" fontId="81" fillId="24" borderId="10" xfId="62" applyFont="1" applyFill="1" applyBorder="1" applyAlignment="1">
      <alignment horizontal="center" vertical="center"/>
      <protection/>
    </xf>
    <xf numFmtId="3" fontId="81" fillId="24" borderId="10" xfId="62" applyNumberFormat="1" applyFont="1" applyFill="1" applyBorder="1" applyAlignment="1">
      <alignment horizontal="center" vertical="center" wrapText="1"/>
      <protection/>
    </xf>
    <xf numFmtId="0" fontId="21" fillId="24" borderId="10" xfId="62" applyFont="1" applyFill="1" applyBorder="1" applyAlignment="1">
      <alignment horizontal="center" vertical="center" wrapText="1"/>
      <protection/>
    </xf>
    <xf numFmtId="0" fontId="0" fillId="24" borderId="10" xfId="0" applyFont="1" applyFill="1" applyBorder="1" applyAlignment="1">
      <alignment horizontal="center" vertical="center" wrapText="1"/>
    </xf>
    <xf numFmtId="0" fontId="38" fillId="24" borderId="10" xfId="62" applyFont="1" applyFill="1" applyBorder="1" applyAlignment="1">
      <alignment horizontal="center" vertical="center" wrapText="1"/>
      <protection/>
    </xf>
    <xf numFmtId="3" fontId="30" fillId="24" borderId="10" xfId="62" applyNumberFormat="1" applyFont="1" applyFill="1" applyBorder="1" applyAlignment="1">
      <alignment horizontal="center" vertical="center" wrapText="1"/>
      <protection/>
    </xf>
    <xf numFmtId="4" fontId="22" fillId="24" borderId="11" xfId="62" applyNumberFormat="1" applyFont="1" applyFill="1" applyBorder="1" applyAlignment="1">
      <alignment vertical="center" wrapText="1"/>
      <protection/>
    </xf>
    <xf numFmtId="4" fontId="22" fillId="24" borderId="15" xfId="62" applyNumberFormat="1" applyFont="1" applyFill="1" applyBorder="1" applyAlignment="1">
      <alignment vertical="center" wrapText="1"/>
      <protection/>
    </xf>
    <xf numFmtId="4" fontId="30" fillId="24" borderId="11" xfId="62" applyNumberFormat="1" applyFont="1" applyFill="1" applyBorder="1" applyAlignment="1">
      <alignment vertical="center"/>
      <protection/>
    </xf>
    <xf numFmtId="4" fontId="30" fillId="24" borderId="11" xfId="62" applyNumberFormat="1" applyFont="1" applyFill="1" applyBorder="1" applyAlignment="1">
      <alignment vertical="center" wrapText="1"/>
      <protection/>
    </xf>
    <xf numFmtId="193" fontId="30" fillId="24" borderId="10" xfId="62" applyNumberFormat="1" applyFont="1" applyFill="1" applyBorder="1" applyAlignment="1">
      <alignment horizontal="center" vertical="center"/>
      <protection/>
    </xf>
    <xf numFmtId="193" fontId="20" fillId="24" borderId="10" xfId="62" applyNumberFormat="1" applyFont="1" applyFill="1" applyBorder="1" applyAlignment="1">
      <alignment horizontal="center" vertical="center"/>
      <protection/>
    </xf>
    <xf numFmtId="0" fontId="30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22" fillId="24" borderId="10" xfId="62" applyFont="1" applyFill="1" applyBorder="1" applyAlignment="1">
      <alignment horizontal="center" vertical="center"/>
      <protection/>
    </xf>
    <xf numFmtId="1" fontId="0" fillId="24" borderId="10" xfId="62" applyNumberFormat="1" applyFont="1" applyFill="1" applyBorder="1" applyAlignment="1">
      <alignment horizontal="center" vertical="center"/>
      <protection/>
    </xf>
    <xf numFmtId="0" fontId="30" fillId="24" borderId="10" xfId="62" applyFont="1" applyFill="1" applyBorder="1" applyAlignment="1" applyProtection="1">
      <alignment horizontal="center" vertical="center"/>
      <protection locked="0"/>
    </xf>
    <xf numFmtId="0" fontId="20" fillId="24" borderId="10" xfId="62" applyFont="1" applyFill="1" applyBorder="1" applyAlignment="1" applyProtection="1">
      <alignment horizontal="center" vertical="center"/>
      <protection locked="0"/>
    </xf>
    <xf numFmtId="4" fontId="23" fillId="24" borderId="11" xfId="62" applyNumberFormat="1" applyFont="1" applyFill="1" applyBorder="1" applyAlignment="1" applyProtection="1">
      <alignment horizontal="right" vertical="center"/>
      <protection locked="0"/>
    </xf>
    <xf numFmtId="1" fontId="30" fillId="24" borderId="10" xfId="62" applyNumberFormat="1" applyFont="1" applyFill="1" applyBorder="1" applyAlignment="1" applyProtection="1">
      <alignment horizontal="center" vertical="center"/>
      <protection locked="0"/>
    </xf>
    <xf numFmtId="4" fontId="23" fillId="24" borderId="11" xfId="54" applyNumberFormat="1" applyFont="1" applyFill="1" applyBorder="1" applyAlignment="1" applyProtection="1">
      <alignment horizontal="right" vertical="center"/>
      <protection/>
    </xf>
    <xf numFmtId="0" fontId="30" fillId="24" borderId="10" xfId="0" applyFont="1" applyFill="1" applyBorder="1" applyAlignment="1">
      <alignment horizontal="center" vertical="center"/>
    </xf>
    <xf numFmtId="0" fontId="42" fillId="24" borderId="10" xfId="62" applyFont="1" applyFill="1" applyBorder="1" applyAlignment="1" applyProtection="1">
      <alignment horizontal="center" vertical="center"/>
      <protection locked="0"/>
    </xf>
    <xf numFmtId="0" fontId="81" fillId="24" borderId="10" xfId="62" applyFont="1" applyFill="1" applyBorder="1" applyAlignment="1" applyProtection="1">
      <alignment horizontal="center" vertical="center"/>
      <protection locked="0"/>
    </xf>
    <xf numFmtId="0" fontId="20" fillId="24" borderId="10" xfId="62" applyFont="1" applyFill="1" applyBorder="1" applyAlignment="1">
      <alignment horizontal="center" vertical="center"/>
      <protection/>
    </xf>
    <xf numFmtId="0" fontId="82" fillId="24" borderId="10" xfId="0" applyFont="1" applyFill="1" applyBorder="1" applyAlignment="1">
      <alignment horizontal="center" vertical="center" wrapText="1"/>
    </xf>
    <xf numFmtId="0" fontId="20" fillId="24" borderId="10" xfId="62" applyFont="1" applyFill="1" applyBorder="1" applyAlignment="1">
      <alignment horizontal="center"/>
      <protection/>
    </xf>
    <xf numFmtId="4" fontId="30" fillId="24" borderId="10" xfId="0" applyNumberFormat="1" applyFont="1" applyFill="1" applyBorder="1" applyAlignment="1">
      <alignment horizontal="right" vertical="center" wrapText="1"/>
    </xf>
    <xf numFmtId="193" fontId="30" fillId="24" borderId="10" xfId="62" applyNumberFormat="1" applyFont="1" applyFill="1" applyBorder="1" applyAlignment="1">
      <alignment horizontal="center"/>
      <protection/>
    </xf>
    <xf numFmtId="1" fontId="30" fillId="24" borderId="10" xfId="62" applyNumberFormat="1" applyFont="1" applyFill="1" applyBorder="1" applyAlignment="1">
      <alignment horizontal="center"/>
      <protection/>
    </xf>
    <xf numFmtId="193" fontId="80" fillId="24" borderId="10" xfId="62" applyNumberFormat="1" applyFont="1" applyFill="1" applyBorder="1" applyAlignment="1">
      <alignment horizontal="right" vertical="center"/>
      <protection/>
    </xf>
    <xf numFmtId="1" fontId="68" fillId="24" borderId="10" xfId="62" applyNumberFormat="1" applyFont="1" applyFill="1" applyBorder="1" applyAlignment="1">
      <alignment horizontal="right" vertical="center"/>
      <protection/>
    </xf>
    <xf numFmtId="1" fontId="80" fillId="24" borderId="10" xfId="62" applyNumberFormat="1" applyFont="1" applyFill="1" applyBorder="1" applyAlignment="1">
      <alignment horizontal="right" vertical="center"/>
      <protection/>
    </xf>
    <xf numFmtId="1" fontId="68" fillId="24" borderId="10" xfId="62" applyNumberFormat="1" applyFont="1" applyFill="1" applyBorder="1" applyAlignment="1">
      <alignment horizontal="right"/>
      <protection/>
    </xf>
    <xf numFmtId="1" fontId="81" fillId="24" borderId="10" xfId="62" applyNumberFormat="1" applyFont="1" applyFill="1" applyBorder="1" applyAlignment="1">
      <alignment horizontal="right" vertical="center"/>
      <protection/>
    </xf>
    <xf numFmtId="1" fontId="68" fillId="24" borderId="10" xfId="62" applyNumberFormat="1" applyFont="1" applyFill="1" applyBorder="1" applyAlignment="1">
      <alignment vertical="center" wrapText="1"/>
      <protection/>
    </xf>
    <xf numFmtId="1" fontId="68" fillId="24" borderId="10" xfId="62" applyNumberFormat="1" applyFont="1" applyFill="1" applyBorder="1" applyAlignment="1">
      <alignment horizontal="right" vertical="center" wrapText="1"/>
      <protection/>
    </xf>
    <xf numFmtId="1" fontId="81" fillId="24" borderId="10" xfId="62" applyNumberFormat="1" applyFont="1" applyFill="1" applyBorder="1" applyAlignment="1">
      <alignment vertical="center" wrapText="1"/>
      <protection/>
    </xf>
    <xf numFmtId="1" fontId="0" fillId="24" borderId="10" xfId="62" applyNumberFormat="1" applyFont="1" applyFill="1" applyBorder="1" applyAlignment="1">
      <alignment horizontal="right" vertical="center"/>
      <protection/>
    </xf>
    <xf numFmtId="0" fontId="80" fillId="24" borderId="10" xfId="62" applyFont="1" applyFill="1" applyBorder="1" applyAlignment="1">
      <alignment horizontal="left" vertical="center" wrapText="1"/>
      <protection/>
    </xf>
    <xf numFmtId="0" fontId="68" fillId="24" borderId="0" xfId="0" applyFont="1" applyFill="1" applyAlignment="1">
      <alignment vertical="center"/>
    </xf>
    <xf numFmtId="49" fontId="80" fillId="24" borderId="10" xfId="62" applyNumberFormat="1" applyFont="1" applyFill="1" applyBorder="1" applyAlignment="1">
      <alignment horizontal="right" vertical="center"/>
      <protection/>
    </xf>
    <xf numFmtId="193" fontId="68" fillId="24" borderId="10" xfId="62" applyNumberFormat="1" applyFont="1" applyFill="1" applyBorder="1" applyAlignment="1">
      <alignment horizontal="right" vertical="center"/>
      <protection/>
    </xf>
    <xf numFmtId="193" fontId="68" fillId="24" borderId="10" xfId="62" applyNumberFormat="1" applyFont="1" applyFill="1" applyBorder="1" applyAlignment="1">
      <alignment horizontal="right" vertical="center" wrapText="1"/>
      <protection/>
    </xf>
    <xf numFmtId="193" fontId="81" fillId="24" borderId="10" xfId="62" applyNumberFormat="1" applyFont="1" applyFill="1" applyBorder="1" applyAlignment="1">
      <alignment horizontal="right" vertical="center"/>
      <protection/>
    </xf>
    <xf numFmtId="4" fontId="83" fillId="26" borderId="11" xfId="62" applyNumberFormat="1" applyFont="1" applyFill="1" applyBorder="1" applyAlignment="1">
      <alignment vertical="center"/>
      <protection/>
    </xf>
    <xf numFmtId="193" fontId="43" fillId="26" borderId="10" xfId="62" applyNumberFormat="1" applyFont="1" applyFill="1" applyBorder="1" applyAlignment="1">
      <alignment horizontal="center" vertical="center" wrapText="1"/>
      <protection/>
    </xf>
    <xf numFmtId="1" fontId="68" fillId="24" borderId="10" xfId="62" applyNumberFormat="1" applyFont="1" applyFill="1" applyBorder="1" applyAlignment="1">
      <alignment horizontal="left" vertical="center"/>
      <protection/>
    </xf>
    <xf numFmtId="0" fontId="69" fillId="24" borderId="10" xfId="62" applyFont="1" applyFill="1" applyBorder="1" applyAlignment="1">
      <alignment horizontal="center" vertical="top" wrapText="1"/>
      <protection/>
    </xf>
    <xf numFmtId="3" fontId="68" fillId="24" borderId="10" xfId="62" applyNumberFormat="1" applyFont="1" applyFill="1" applyBorder="1" applyAlignment="1">
      <alignment horizontal="center" vertical="center" wrapText="1"/>
      <protection/>
    </xf>
    <xf numFmtId="4" fontId="68" fillId="24" borderId="11" xfId="0" applyNumberFormat="1" applyFont="1" applyFill="1" applyBorder="1" applyAlignment="1">
      <alignment horizontal="right" vertical="center" wrapText="1"/>
    </xf>
    <xf numFmtId="0" fontId="69" fillId="24" borderId="10" xfId="0" applyFont="1" applyFill="1" applyBorder="1" applyAlignment="1">
      <alignment horizontal="center" vertical="center" wrapText="1"/>
    </xf>
    <xf numFmtId="0" fontId="69" fillId="24" borderId="0" xfId="0" applyFont="1" applyFill="1" applyAlignment="1">
      <alignment/>
    </xf>
    <xf numFmtId="0" fontId="69" fillId="24" borderId="0" xfId="62" applyFont="1" applyFill="1" applyBorder="1" applyAlignment="1">
      <alignment horizontal="center" vertical="top" wrapText="1"/>
      <protection/>
    </xf>
    <xf numFmtId="0" fontId="69" fillId="24" borderId="10" xfId="62" applyFont="1" applyFill="1" applyBorder="1" applyAlignment="1">
      <alignment horizontal="center" vertical="center" wrapText="1"/>
      <protection/>
    </xf>
    <xf numFmtId="4" fontId="69" fillId="24" borderId="10" xfId="0" applyNumberFormat="1" applyFont="1" applyFill="1" applyBorder="1" applyAlignment="1">
      <alignment horizontal="center" vertical="center" wrapText="1"/>
    </xf>
    <xf numFmtId="0" fontId="70" fillId="24" borderId="10" xfId="0" applyFont="1" applyFill="1" applyBorder="1" applyAlignment="1">
      <alignment vertical="center" wrapText="1"/>
    </xf>
    <xf numFmtId="4" fontId="71" fillId="24" borderId="11" xfId="62" applyNumberFormat="1" applyFont="1" applyFill="1" applyBorder="1" applyAlignment="1">
      <alignment horizontal="right" vertical="center"/>
      <protection/>
    </xf>
    <xf numFmtId="4" fontId="71" fillId="24" borderId="11" xfId="0" applyNumberFormat="1" applyFont="1" applyFill="1" applyBorder="1" applyAlignment="1">
      <alignment horizontal="right" vertical="center" wrapText="1"/>
    </xf>
    <xf numFmtId="0" fontId="39" fillId="24" borderId="11" xfId="62" applyFont="1" applyFill="1" applyBorder="1" applyAlignment="1">
      <alignment horizontal="left" vertical="top" wrapText="1"/>
      <protection/>
    </xf>
    <xf numFmtId="193" fontId="43" fillId="24" borderId="10" xfId="62" applyNumberFormat="1" applyFont="1" applyFill="1" applyBorder="1" applyAlignment="1">
      <alignment horizontal="center" vertical="center" wrapText="1"/>
      <protection/>
    </xf>
    <xf numFmtId="0" fontId="31" fillId="24" borderId="16" xfId="62" applyFont="1" applyFill="1" applyBorder="1" applyAlignment="1">
      <alignment horizontal="center" vertical="top" wrapText="1"/>
      <protection/>
    </xf>
    <xf numFmtId="0" fontId="34" fillId="24" borderId="16" xfId="62" applyFont="1" applyFill="1" applyBorder="1" applyAlignment="1">
      <alignment horizontal="left" vertical="center" wrapText="1"/>
      <protection/>
    </xf>
    <xf numFmtId="1" fontId="30" fillId="24" borderId="16" xfId="62" applyNumberFormat="1" applyFont="1" applyFill="1" applyBorder="1" applyAlignment="1">
      <alignment horizontal="center" vertical="center" wrapText="1"/>
      <protection/>
    </xf>
    <xf numFmtId="0" fontId="68" fillId="24" borderId="16" xfId="0" applyFont="1" applyFill="1" applyBorder="1" applyAlignment="1">
      <alignment horizontal="center" vertical="center" wrapText="1"/>
    </xf>
    <xf numFmtId="4" fontId="23" fillId="24" borderId="17" xfId="62" applyNumberFormat="1" applyFont="1" applyFill="1" applyBorder="1" applyAlignment="1">
      <alignment vertical="center" wrapText="1"/>
      <protection/>
    </xf>
    <xf numFmtId="0" fontId="31" fillId="24" borderId="12" xfId="62" applyFont="1" applyFill="1" applyBorder="1" applyAlignment="1">
      <alignment horizontal="center" vertical="top" wrapText="1"/>
      <protection/>
    </xf>
    <xf numFmtId="0" fontId="35" fillId="24" borderId="12" xfId="62" applyFont="1" applyFill="1" applyBorder="1" applyAlignment="1">
      <alignment horizontal="left" vertical="center" wrapText="1"/>
      <protection/>
    </xf>
    <xf numFmtId="1" fontId="30" fillId="24" borderId="12" xfId="62" applyNumberFormat="1" applyFont="1" applyFill="1" applyBorder="1" applyAlignment="1">
      <alignment horizontal="center" vertical="center"/>
      <protection/>
    </xf>
    <xf numFmtId="0" fontId="68" fillId="24" borderId="12" xfId="0" applyFont="1" applyFill="1" applyBorder="1" applyAlignment="1">
      <alignment horizontal="center" vertical="center" wrapText="1"/>
    </xf>
    <xf numFmtId="4" fontId="23" fillId="24" borderId="14" xfId="62" applyNumberFormat="1" applyFont="1" applyFill="1" applyBorder="1" applyAlignment="1" applyProtection="1">
      <alignment horizontal="right" vertical="center"/>
      <protection locked="0"/>
    </xf>
    <xf numFmtId="4" fontId="23" fillId="24" borderId="11" xfId="0" applyNumberFormat="1" applyFont="1" applyFill="1" applyBorder="1" applyAlignment="1">
      <alignment horizontal="right" vertical="center" wrapText="1"/>
    </xf>
    <xf numFmtId="0" fontId="69" fillId="24" borderId="0" xfId="62" applyFont="1" applyFill="1">
      <alignment/>
      <protection/>
    </xf>
    <xf numFmtId="0" fontId="32" fillId="24" borderId="10" xfId="0" applyFont="1" applyFill="1" applyBorder="1" applyAlignment="1">
      <alignment/>
    </xf>
    <xf numFmtId="0" fontId="32" fillId="24" borderId="13" xfId="62" applyFont="1" applyFill="1" applyBorder="1">
      <alignment/>
      <protection/>
    </xf>
    <xf numFmtId="0" fontId="74" fillId="24" borderId="12" xfId="62" applyFont="1" applyFill="1" applyBorder="1" applyAlignment="1">
      <alignment horizontal="center" vertical="center" wrapText="1"/>
      <protection/>
    </xf>
    <xf numFmtId="0" fontId="74" fillId="24" borderId="18" xfId="62" applyFont="1" applyFill="1" applyBorder="1" applyAlignment="1">
      <alignment horizontal="center" vertical="center" wrapText="1"/>
      <protection/>
    </xf>
    <xf numFmtId="4" fontId="71" fillId="24" borderId="11" xfId="62" applyNumberFormat="1" applyFont="1" applyFill="1" applyBorder="1" applyAlignment="1">
      <alignment vertical="center" wrapText="1"/>
      <protection/>
    </xf>
    <xf numFmtId="0" fontId="74" fillId="24" borderId="0" xfId="0" applyFont="1" applyFill="1" applyBorder="1" applyAlignment="1">
      <alignment horizontal="center" vertical="center" wrapText="1"/>
    </xf>
    <xf numFmtId="4" fontId="71" fillId="24" borderId="11" xfId="54" applyNumberFormat="1" applyFont="1" applyFill="1" applyBorder="1" applyAlignment="1" applyProtection="1">
      <alignment horizontal="right" vertical="center"/>
      <protection/>
    </xf>
    <xf numFmtId="0" fontId="35" fillId="24" borderId="13" xfId="0" applyFont="1" applyFill="1" applyBorder="1" applyAlignment="1">
      <alignment horizontal="left" vertical="center" wrapText="1"/>
    </xf>
    <xf numFmtId="49" fontId="34" fillId="24" borderId="10" xfId="62" applyNumberFormat="1" applyFont="1" applyFill="1" applyBorder="1" applyAlignment="1">
      <alignment horizontal="center" vertical="center" wrapText="1"/>
      <protection/>
    </xf>
    <xf numFmtId="193" fontId="23" fillId="24" borderId="10" xfId="62" applyNumberFormat="1" applyFont="1" applyFill="1" applyBorder="1" applyAlignment="1">
      <alignment horizontal="right" vertical="center"/>
      <protection/>
    </xf>
    <xf numFmtId="193" fontId="23" fillId="25" borderId="10" xfId="62" applyNumberFormat="1" applyFont="1" applyFill="1" applyBorder="1" applyAlignment="1">
      <alignment horizontal="center" vertical="center" wrapText="1"/>
      <protection/>
    </xf>
    <xf numFmtId="193" fontId="23" fillId="24" borderId="12" xfId="62" applyNumberFormat="1" applyFont="1" applyFill="1" applyBorder="1" applyAlignment="1">
      <alignment horizontal="center" vertical="center" wrapText="1"/>
      <protection/>
    </xf>
    <xf numFmtId="193" fontId="44" fillId="24" borderId="10" xfId="62" applyNumberFormat="1" applyFont="1" applyFill="1" applyBorder="1" applyAlignment="1">
      <alignment horizontal="right" vertical="center"/>
      <protection/>
    </xf>
    <xf numFmtId="1" fontId="23" fillId="24" borderId="10" xfId="62" applyNumberFormat="1" applyFont="1" applyFill="1" applyBorder="1" applyAlignment="1">
      <alignment horizontal="right" vertical="center"/>
      <protection/>
    </xf>
    <xf numFmtId="1" fontId="23" fillId="24" borderId="10" xfId="62" applyNumberFormat="1" applyFont="1" applyFill="1" applyBorder="1" applyAlignment="1">
      <alignment horizontal="center" vertical="center"/>
      <protection/>
    </xf>
    <xf numFmtId="1" fontId="0" fillId="24" borderId="10" xfId="62" applyNumberFormat="1" applyFont="1" applyFill="1" applyBorder="1" applyAlignment="1">
      <alignment horizontal="right"/>
      <protection/>
    </xf>
    <xf numFmtId="1" fontId="23" fillId="24" borderId="16" xfId="62" applyNumberFormat="1" applyFont="1" applyFill="1" applyBorder="1" applyAlignment="1">
      <alignment horizontal="right" vertical="center"/>
      <protection/>
    </xf>
    <xf numFmtId="1" fontId="23" fillId="24" borderId="12" xfId="62" applyNumberFormat="1" applyFont="1" applyFill="1" applyBorder="1" applyAlignment="1">
      <alignment horizontal="right" vertical="center"/>
      <protection/>
    </xf>
    <xf numFmtId="49" fontId="23" fillId="24" borderId="10" xfId="62" applyNumberFormat="1" applyFont="1" applyFill="1" applyBorder="1" applyAlignment="1">
      <alignment horizontal="right" vertical="center"/>
      <protection/>
    </xf>
    <xf numFmtId="193" fontId="0" fillId="24" borderId="10" xfId="62" applyNumberFormat="1" applyFont="1" applyFill="1" applyBorder="1" applyAlignment="1">
      <alignment horizontal="right" vertical="center"/>
      <protection/>
    </xf>
    <xf numFmtId="193" fontId="0" fillId="24" borderId="10" xfId="62" applyNumberFormat="1" applyFont="1" applyFill="1" applyBorder="1" applyAlignment="1">
      <alignment horizontal="right" vertical="center" wrapText="1"/>
      <protection/>
    </xf>
    <xf numFmtId="1" fontId="23" fillId="24" borderId="10" xfId="62" applyNumberFormat="1" applyFont="1" applyFill="1" applyBorder="1" applyAlignment="1">
      <alignment horizontal="right"/>
      <protection/>
    </xf>
    <xf numFmtId="0" fontId="84" fillId="0" borderId="19" xfId="0" applyFont="1" applyBorder="1" applyAlignment="1">
      <alignment horizontal="center" vertical="center" wrapText="1"/>
    </xf>
    <xf numFmtId="0" fontId="85" fillId="0" borderId="20" xfId="0" applyFont="1" applyBorder="1" applyAlignment="1">
      <alignment horizontal="center" vertical="center" wrapText="1"/>
    </xf>
    <xf numFmtId="0" fontId="86" fillId="27" borderId="21" xfId="0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0" fontId="87" fillId="26" borderId="22" xfId="0" applyFont="1" applyFill="1" applyBorder="1" applyAlignment="1">
      <alignment vertical="center" wrapText="1"/>
    </xf>
    <xf numFmtId="49" fontId="87" fillId="28" borderId="23" xfId="0" applyNumberFormat="1" applyFont="1" applyFill="1" applyBorder="1" applyAlignment="1">
      <alignment horizontal="center" vertical="center" wrapText="1"/>
    </xf>
    <xf numFmtId="0" fontId="88" fillId="27" borderId="24" xfId="0" applyFont="1" applyFill="1" applyBorder="1" applyAlignment="1">
      <alignment horizontal="center" vertical="center" wrapText="1"/>
    </xf>
    <xf numFmtId="0" fontId="88" fillId="28" borderId="10" xfId="0" applyFont="1" applyFill="1" applyBorder="1" applyAlignment="1">
      <alignment horizontal="center" vertical="center" wrapText="1"/>
    </xf>
    <xf numFmtId="0" fontId="87" fillId="26" borderId="25" xfId="0" applyFont="1" applyFill="1" applyBorder="1" applyAlignment="1">
      <alignment vertical="center" wrapText="1"/>
    </xf>
    <xf numFmtId="17" fontId="87" fillId="28" borderId="26" xfId="0" applyNumberFormat="1" applyFont="1" applyFill="1" applyBorder="1" applyAlignment="1">
      <alignment horizontal="center" vertical="center" wrapText="1"/>
    </xf>
    <xf numFmtId="0" fontId="88" fillId="27" borderId="27" xfId="0" applyFont="1" applyFill="1" applyBorder="1" applyAlignment="1">
      <alignment horizontal="center" vertical="center" wrapText="1"/>
    </xf>
    <xf numFmtId="15" fontId="87" fillId="28" borderId="26" xfId="0" applyNumberFormat="1" applyFont="1" applyFill="1" applyBorder="1" applyAlignment="1">
      <alignment horizontal="center" vertical="center" wrapText="1"/>
    </xf>
    <xf numFmtId="0" fontId="87" fillId="28" borderId="26" xfId="0" applyFont="1" applyFill="1" applyBorder="1" applyAlignment="1">
      <alignment horizontal="center" vertical="center" wrapText="1"/>
    </xf>
    <xf numFmtId="0" fontId="87" fillId="0" borderId="26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0" fontId="87" fillId="26" borderId="28" xfId="0" applyFont="1" applyFill="1" applyBorder="1" applyAlignment="1">
      <alignment vertical="center" wrapText="1"/>
    </xf>
    <xf numFmtId="0" fontId="88" fillId="27" borderId="29" xfId="0" applyFont="1" applyFill="1" applyBorder="1" applyAlignment="1">
      <alignment horizontal="center" vertical="center" wrapText="1"/>
    </xf>
    <xf numFmtId="0" fontId="87" fillId="26" borderId="19" xfId="0" applyFont="1" applyFill="1" applyBorder="1" applyAlignment="1">
      <alignment vertical="center" wrapText="1"/>
    </xf>
    <xf numFmtId="0" fontId="87" fillId="29" borderId="20" xfId="0" applyFont="1" applyFill="1" applyBorder="1" applyAlignment="1">
      <alignment horizontal="center" vertical="center" wrapText="1"/>
    </xf>
    <xf numFmtId="0" fontId="88" fillId="27" borderId="21" xfId="0" applyFont="1" applyFill="1" applyBorder="1" applyAlignment="1">
      <alignment horizontal="center" vertical="center" wrapText="1"/>
    </xf>
    <xf numFmtId="0" fontId="88" fillId="29" borderId="10" xfId="0" applyFont="1" applyFill="1" applyBorder="1" applyAlignment="1">
      <alignment horizontal="center" vertical="center" wrapText="1"/>
    </xf>
    <xf numFmtId="0" fontId="85" fillId="26" borderId="30" xfId="0" applyFont="1" applyFill="1" applyBorder="1" applyAlignment="1">
      <alignment horizontal="center" vertical="center" wrapText="1"/>
    </xf>
    <xf numFmtId="0" fontId="87" fillId="0" borderId="31" xfId="0" applyFont="1" applyBorder="1" applyAlignment="1">
      <alignment horizontal="center" vertical="center" wrapText="1"/>
    </xf>
    <xf numFmtId="0" fontId="88" fillId="27" borderId="32" xfId="0" applyFont="1" applyFill="1" applyBorder="1" applyAlignment="1">
      <alignment horizontal="center" vertical="center" wrapText="1"/>
    </xf>
    <xf numFmtId="14" fontId="87" fillId="28" borderId="26" xfId="0" applyNumberFormat="1" applyFont="1" applyFill="1" applyBorder="1" applyAlignment="1">
      <alignment horizontal="center" vertical="center" wrapText="1"/>
    </xf>
    <xf numFmtId="0" fontId="87" fillId="0" borderId="25" xfId="0" applyFont="1" applyBorder="1" applyAlignment="1">
      <alignment vertical="center" wrapText="1"/>
    </xf>
    <xf numFmtId="14" fontId="87" fillId="0" borderId="26" xfId="0" applyNumberFormat="1" applyFont="1" applyBorder="1" applyAlignment="1">
      <alignment horizontal="center" vertical="center" wrapText="1"/>
    </xf>
    <xf numFmtId="17" fontId="87" fillId="0" borderId="26" xfId="0" applyNumberFormat="1" applyFont="1" applyBorder="1" applyAlignment="1">
      <alignment horizontal="center" vertical="center" wrapText="1"/>
    </xf>
    <xf numFmtId="0" fontId="87" fillId="0" borderId="25" xfId="0" applyFont="1" applyBorder="1" applyAlignment="1">
      <alignment horizontal="left" vertical="center" wrapText="1"/>
    </xf>
    <xf numFmtId="0" fontId="87" fillId="0" borderId="33" xfId="0" applyFont="1" applyBorder="1" applyAlignment="1">
      <alignment vertical="center" wrapText="1"/>
    </xf>
    <xf numFmtId="14" fontId="87" fillId="0" borderId="34" xfId="0" applyNumberFormat="1" applyFont="1" applyBorder="1" applyAlignment="1">
      <alignment horizontal="center" vertical="center" wrapText="1"/>
    </xf>
    <xf numFmtId="0" fontId="88" fillId="27" borderId="35" xfId="0" applyFont="1" applyFill="1" applyBorder="1" applyAlignment="1">
      <alignment horizontal="center" vertical="center" wrapText="1"/>
    </xf>
    <xf numFmtId="0" fontId="89" fillId="0" borderId="0" xfId="0" applyFont="1" applyAlignment="1">
      <alignment/>
    </xf>
    <xf numFmtId="0" fontId="87" fillId="0" borderId="0" xfId="0" applyFont="1" applyAlignment="1">
      <alignment horizontal="center"/>
    </xf>
    <xf numFmtId="0" fontId="88" fillId="27" borderId="0" xfId="0" applyFont="1" applyFill="1" applyAlignment="1">
      <alignment horizontal="center"/>
    </xf>
    <xf numFmtId="0" fontId="88" fillId="0" borderId="0" xfId="0" applyFont="1" applyAlignment="1">
      <alignment horizontal="center"/>
    </xf>
    <xf numFmtId="49" fontId="88" fillId="0" borderId="0" xfId="0" applyNumberFormat="1" applyFont="1" applyAlignment="1">
      <alignment horizontal="center"/>
    </xf>
    <xf numFmtId="14" fontId="87" fillId="28" borderId="36" xfId="0" applyNumberFormat="1" applyFont="1" applyFill="1" applyBorder="1" applyAlignment="1">
      <alignment horizontal="center" vertical="center" wrapText="1"/>
    </xf>
    <xf numFmtId="0" fontId="90" fillId="24" borderId="10" xfId="0" applyFont="1" applyFill="1" applyBorder="1" applyAlignment="1">
      <alignment horizontal="center" vertical="center" wrapText="1"/>
    </xf>
    <xf numFmtId="0" fontId="89" fillId="28" borderId="22" xfId="0" applyFont="1" applyFill="1" applyBorder="1" applyAlignment="1">
      <alignment horizontal="left" vertical="center" wrapText="1"/>
    </xf>
    <xf numFmtId="0" fontId="89" fillId="28" borderId="25" xfId="0" applyFont="1" applyFill="1" applyBorder="1" applyAlignment="1">
      <alignment horizontal="left" vertical="center" wrapText="1"/>
    </xf>
    <xf numFmtId="0" fontId="89" fillId="0" borderId="25" xfId="0" applyFont="1" applyBorder="1" applyAlignment="1">
      <alignment horizontal="left" vertical="center" wrapText="1"/>
    </xf>
    <xf numFmtId="0" fontId="89" fillId="29" borderId="19" xfId="0" applyFont="1" applyFill="1" applyBorder="1" applyAlignment="1">
      <alignment horizontal="left" vertical="center" wrapText="1"/>
    </xf>
    <xf numFmtId="0" fontId="89" fillId="0" borderId="28" xfId="0" applyFont="1" applyBorder="1" applyAlignment="1">
      <alignment horizontal="left" vertical="center" wrapText="1"/>
    </xf>
    <xf numFmtId="0" fontId="89" fillId="28" borderId="30" xfId="0" applyFont="1" applyFill="1" applyBorder="1" applyAlignment="1">
      <alignment horizontal="left" vertical="center" wrapText="1"/>
    </xf>
    <xf numFmtId="0" fontId="89" fillId="0" borderId="33" xfId="0" applyFont="1" applyBorder="1" applyAlignment="1">
      <alignment horizontal="left" vertical="center" wrapText="1"/>
    </xf>
    <xf numFmtId="1" fontId="90" fillId="24" borderId="10" xfId="62" applyNumberFormat="1" applyFont="1" applyFill="1" applyBorder="1" applyAlignment="1">
      <alignment horizontal="center" vertical="center" wrapText="1"/>
      <protection/>
    </xf>
    <xf numFmtId="1" fontId="90" fillId="24" borderId="10" xfId="62" applyNumberFormat="1" applyFont="1" applyFill="1" applyBorder="1" applyAlignment="1">
      <alignment horizontal="center" vertical="center"/>
      <protection/>
    </xf>
    <xf numFmtId="1" fontId="46" fillId="24" borderId="10" xfId="62" applyNumberFormat="1" applyFont="1" applyFill="1" applyBorder="1" applyAlignment="1">
      <alignment horizontal="center" vertical="center"/>
      <protection/>
    </xf>
    <xf numFmtId="0" fontId="46" fillId="24" borderId="0" xfId="0" applyFont="1" applyFill="1" applyAlignment="1">
      <alignment/>
    </xf>
    <xf numFmtId="1" fontId="46" fillId="24" borderId="10" xfId="62" applyNumberFormat="1" applyFont="1" applyFill="1" applyBorder="1" applyAlignment="1">
      <alignment horizontal="center" vertical="center" wrapText="1"/>
      <protection/>
    </xf>
    <xf numFmtId="1" fontId="90" fillId="24" borderId="10" xfId="62" applyNumberFormat="1" applyFont="1" applyFill="1" applyBorder="1" applyAlignment="1">
      <alignment horizontal="right" vertical="center"/>
      <protection/>
    </xf>
    <xf numFmtId="0" fontId="46" fillId="24" borderId="10" xfId="62" applyFont="1" applyFill="1" applyBorder="1" applyAlignment="1">
      <alignment horizontal="center" vertical="center" wrapText="1"/>
      <protection/>
    </xf>
    <xf numFmtId="1" fontId="91" fillId="24" borderId="10" xfId="62" applyNumberFormat="1" applyFont="1" applyFill="1" applyBorder="1" applyAlignment="1">
      <alignment horizontal="center" vertical="center"/>
      <protection/>
    </xf>
    <xf numFmtId="0" fontId="46" fillId="24" borderId="10" xfId="0" applyFont="1" applyFill="1" applyBorder="1" applyAlignment="1">
      <alignment vertical="center"/>
    </xf>
    <xf numFmtId="1" fontId="47" fillId="24" borderId="10" xfId="62" applyNumberFormat="1" applyFont="1" applyFill="1" applyBorder="1" applyAlignment="1">
      <alignment horizontal="center" vertical="center"/>
      <protection/>
    </xf>
    <xf numFmtId="1" fontId="46" fillId="24" borderId="10" xfId="62" applyNumberFormat="1" applyFont="1" applyFill="1" applyBorder="1" applyAlignment="1" applyProtection="1">
      <alignment horizontal="center" vertical="center"/>
      <protection locked="0"/>
    </xf>
    <xf numFmtId="0" fontId="46" fillId="24" borderId="10" xfId="0" applyFont="1" applyFill="1" applyBorder="1" applyAlignment="1">
      <alignment horizontal="center" vertical="center"/>
    </xf>
    <xf numFmtId="1" fontId="46" fillId="24" borderId="10" xfId="62" applyNumberFormat="1" applyFont="1" applyFill="1" applyBorder="1" applyAlignment="1">
      <alignment horizontal="center"/>
      <protection/>
    </xf>
    <xf numFmtId="0" fontId="47" fillId="0" borderId="0" xfId="0" applyFont="1" applyAlignment="1">
      <alignment/>
    </xf>
    <xf numFmtId="49" fontId="88" fillId="26" borderId="23" xfId="0" applyNumberFormat="1" applyFont="1" applyFill="1" applyBorder="1" applyAlignment="1">
      <alignment horizontal="center" vertical="center" wrapText="1"/>
    </xf>
    <xf numFmtId="49" fontId="88" fillId="26" borderId="26" xfId="0" applyNumberFormat="1" applyFont="1" applyFill="1" applyBorder="1" applyAlignment="1">
      <alignment horizontal="center" vertical="center" wrapText="1"/>
    </xf>
    <xf numFmtId="49" fontId="86" fillId="26" borderId="26" xfId="0" applyNumberFormat="1" applyFont="1" applyFill="1" applyBorder="1" applyAlignment="1">
      <alignment horizontal="center" vertical="center" wrapText="1"/>
    </xf>
    <xf numFmtId="49" fontId="88" fillId="26" borderId="36" xfId="0" applyNumberFormat="1" applyFont="1" applyFill="1" applyBorder="1" applyAlignment="1">
      <alignment horizontal="center" vertical="center" wrapText="1"/>
    </xf>
    <xf numFmtId="49" fontId="88" fillId="26" borderId="20" xfId="0" applyNumberFormat="1" applyFont="1" applyFill="1" applyBorder="1" applyAlignment="1">
      <alignment horizontal="center" vertical="center" wrapText="1"/>
    </xf>
    <xf numFmtId="49" fontId="88" fillId="26" borderId="31" xfId="0" applyNumberFormat="1" applyFont="1" applyFill="1" applyBorder="1" applyAlignment="1">
      <alignment horizontal="center" vertical="center" wrapText="1"/>
    </xf>
    <xf numFmtId="49" fontId="88" fillId="0" borderId="26" xfId="0" applyNumberFormat="1" applyFont="1" applyBorder="1" applyAlignment="1">
      <alignment horizontal="center" vertical="center" wrapText="1"/>
    </xf>
    <xf numFmtId="49" fontId="88" fillId="0" borderId="34" xfId="0" applyNumberFormat="1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85" fillId="0" borderId="20" xfId="0" applyNumberFormat="1" applyFont="1" applyBorder="1" applyAlignment="1">
      <alignment horizontal="center" vertical="center" wrapText="1"/>
    </xf>
    <xf numFmtId="0" fontId="24" fillId="24" borderId="10" xfId="62" applyFont="1" applyFill="1" applyBorder="1" applyAlignment="1">
      <alignment horizontal="center" vertical="center" wrapText="1"/>
      <protection/>
    </xf>
    <xf numFmtId="1" fontId="71" fillId="24" borderId="10" xfId="62" applyNumberFormat="1" applyFont="1" applyFill="1" applyBorder="1" applyAlignment="1">
      <alignment horizontal="center" vertical="center"/>
      <protection/>
    </xf>
    <xf numFmtId="1" fontId="23" fillId="24" borderId="10" xfId="62" applyNumberFormat="1" applyFont="1" applyFill="1" applyBorder="1" applyAlignment="1">
      <alignment horizontal="center" vertical="center" wrapText="1"/>
      <protection/>
    </xf>
    <xf numFmtId="1" fontId="72" fillId="24" borderId="10" xfId="62" applyNumberFormat="1" applyFont="1" applyFill="1" applyBorder="1" applyAlignment="1">
      <alignment horizontal="center" vertical="center"/>
      <protection/>
    </xf>
    <xf numFmtId="0" fontId="92" fillId="24" borderId="10" xfId="0" applyFont="1" applyFill="1" applyBorder="1" applyAlignment="1">
      <alignment vertical="center" wrapText="1"/>
    </xf>
    <xf numFmtId="4" fontId="76" fillId="24" borderId="10" xfId="0" applyNumberFormat="1" applyFont="1" applyFill="1" applyBorder="1" applyAlignment="1">
      <alignment horizontal="center" vertical="center" wrapText="1"/>
    </xf>
    <xf numFmtId="0" fontId="92" fillId="24" borderId="10" xfId="0" applyFont="1" applyFill="1" applyBorder="1" applyAlignment="1">
      <alignment horizontal="center" vertical="center" wrapText="1"/>
    </xf>
    <xf numFmtId="1" fontId="93" fillId="24" borderId="10" xfId="62" applyNumberFormat="1" applyFont="1" applyFill="1" applyBorder="1" applyAlignment="1">
      <alignment horizontal="center" vertical="center"/>
      <protection/>
    </xf>
    <xf numFmtId="4" fontId="92" fillId="24" borderId="10" xfId="0" applyNumberFormat="1" applyFont="1" applyFill="1" applyBorder="1" applyAlignment="1">
      <alignment horizontal="center" vertical="center"/>
    </xf>
    <xf numFmtId="209" fontId="21" fillId="26" borderId="11" xfId="0" applyNumberFormat="1" applyFont="1" applyFill="1" applyBorder="1" applyAlignment="1">
      <alignment horizontal="right" vertical="center" wrapText="1"/>
    </xf>
    <xf numFmtId="0" fontId="0" fillId="24" borderId="10" xfId="62" applyFont="1" applyFill="1" applyBorder="1" applyAlignment="1">
      <alignment horizontal="left" vertical="center" wrapText="1"/>
      <protection/>
    </xf>
    <xf numFmtId="1" fontId="0" fillId="24" borderId="10" xfId="62" applyNumberFormat="1" applyFont="1" applyFill="1" applyBorder="1" applyAlignment="1">
      <alignment horizontal="center" vertical="center" wrapText="1"/>
      <protection/>
    </xf>
    <xf numFmtId="0" fontId="48" fillId="24" borderId="0" xfId="62" applyFont="1" applyFill="1" applyAlignment="1">
      <alignment horizontal="center" vertical="center"/>
      <protection/>
    </xf>
    <xf numFmtId="0" fontId="48" fillId="24" borderId="0" xfId="62" applyFont="1" applyFill="1" applyAlignment="1">
      <alignment horizontal="center" vertical="center" wrapText="1"/>
      <protection/>
    </xf>
    <xf numFmtId="0" fontId="48" fillId="24" borderId="0" xfId="0" applyFont="1" applyFill="1" applyAlignment="1">
      <alignment horizontal="center" vertical="center"/>
    </xf>
    <xf numFmtId="0" fontId="48" fillId="26" borderId="0" xfId="62" applyFont="1" applyFill="1" applyAlignment="1">
      <alignment horizontal="center" vertical="center"/>
      <protection/>
    </xf>
    <xf numFmtId="0" fontId="48" fillId="26" borderId="0" xfId="62" applyFont="1" applyFill="1" applyAlignment="1">
      <alignment horizontal="center" vertical="center" wrapText="1"/>
      <protection/>
    </xf>
    <xf numFmtId="0" fontId="48" fillId="24" borderId="10" xfId="62" applyFont="1" applyFill="1" applyBorder="1" applyAlignment="1">
      <alignment horizontal="center" vertical="center" wrapText="1"/>
      <protection/>
    </xf>
    <xf numFmtId="0" fontId="48" fillId="24" borderId="10" xfId="62" applyFont="1" applyFill="1" applyBorder="1" applyAlignment="1">
      <alignment horizontal="center" vertical="center"/>
      <protection/>
    </xf>
    <xf numFmtId="0" fontId="94" fillId="24" borderId="10" xfId="62" applyFont="1" applyFill="1" applyBorder="1" applyAlignment="1">
      <alignment horizontal="center" vertical="center"/>
      <protection/>
    </xf>
    <xf numFmtId="0" fontId="95" fillId="24" borderId="10" xfId="62" applyFont="1" applyFill="1" applyBorder="1" applyAlignment="1">
      <alignment horizontal="left" vertical="center" wrapText="1"/>
      <protection/>
    </xf>
    <xf numFmtId="214" fontId="35" fillId="30" borderId="10" xfId="0" applyNumberFormat="1" applyFont="1" applyFill="1" applyBorder="1" applyAlignment="1">
      <alignment horizontal="center" vertical="center" wrapText="1"/>
    </xf>
    <xf numFmtId="14" fontId="0" fillId="30" borderId="10" xfId="0" applyNumberFormat="1" applyFill="1" applyBorder="1" applyAlignment="1">
      <alignment horizontal="center" vertical="center"/>
    </xf>
    <xf numFmtId="0" fontId="28" fillId="24" borderId="10" xfId="62" applyNumberFormat="1" applyFont="1" applyFill="1" applyBorder="1" applyAlignment="1">
      <alignment horizontal="center" vertical="top" wrapText="1"/>
      <protection/>
    </xf>
    <xf numFmtId="0" fontId="22" fillId="24" borderId="10" xfId="62" applyNumberFormat="1" applyFont="1" applyFill="1" applyBorder="1" applyAlignment="1">
      <alignment horizontal="center" vertical="center" wrapText="1"/>
      <protection/>
    </xf>
    <xf numFmtId="0" fontId="35" fillId="31" borderId="37" xfId="0" applyFont="1" applyFill="1" applyBorder="1" applyAlignment="1">
      <alignment horizontal="center" vertical="center" wrapText="1"/>
    </xf>
    <xf numFmtId="0" fontId="35" fillId="31" borderId="38" xfId="0" applyFont="1" applyFill="1" applyBorder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Euro 2" xfId="47"/>
    <cellStyle name="Hyperlink" xfId="48"/>
    <cellStyle name="Followed Hyperlink" xfId="49"/>
    <cellStyle name="Incorrecto" xfId="50"/>
    <cellStyle name="Comma" xfId="51"/>
    <cellStyle name="Comma [0]" xfId="52"/>
    <cellStyle name="Millares 2" xfId="53"/>
    <cellStyle name="Millares_Hoja1" xfId="54"/>
    <cellStyle name="Currency" xfId="55"/>
    <cellStyle name="Currency [0]" xfId="56"/>
    <cellStyle name="Moneda 2" xfId="57"/>
    <cellStyle name="Moneda 3" xfId="58"/>
    <cellStyle name="Neutral" xfId="59"/>
    <cellStyle name="Normal 2" xfId="60"/>
    <cellStyle name="Normal 3" xfId="61"/>
    <cellStyle name="Normal_Hoja1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cubillo\Downloads\MANTENIMIENTOS-2020\CONTRATOS%20DE%20SERVICIOS%20GENERALES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ATOS 2019"/>
    </sheetNames>
    <sheetDataSet>
      <sheetData sheetId="0">
        <row r="1">
          <cell r="A1" t="str">
            <v>CONTRATOS DE SERVICIOS  Y MANTENIMIENTOS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678"/>
  <sheetViews>
    <sheetView zoomScale="85" zoomScaleNormal="85" zoomScalePageLayoutView="0" workbookViewId="0" topLeftCell="B1">
      <pane ySplit="4" topLeftCell="A276" activePane="bottomLeft" state="frozen"/>
      <selection pane="topLeft" activeCell="A1" sqref="A1"/>
      <selection pane="bottomLeft" activeCell="J282" sqref="J282"/>
    </sheetView>
  </sheetViews>
  <sheetFormatPr defaultColWidth="11.421875" defaultRowHeight="12.75"/>
  <cols>
    <col min="1" max="1" width="6.8515625" style="45" hidden="1" customWidth="1"/>
    <col min="2" max="2" width="18.57421875" style="5" customWidth="1"/>
    <col min="3" max="3" width="49.00390625" style="18" customWidth="1"/>
    <col min="4" max="4" width="16.00390625" style="46" customWidth="1"/>
    <col min="5" max="5" width="13.57421875" style="47" customWidth="1"/>
    <col min="6" max="6" width="18.57421875" style="5" customWidth="1"/>
    <col min="7" max="7" width="17.7109375" style="40" customWidth="1"/>
    <col min="8" max="16384" width="11.421875" style="45" customWidth="1"/>
  </cols>
  <sheetData>
    <row r="1" spans="1:68" ht="15.75">
      <c r="A1" s="317" t="s">
        <v>9</v>
      </c>
      <c r="B1" s="317"/>
      <c r="C1" s="317"/>
      <c r="D1" s="317"/>
      <c r="E1" s="317"/>
      <c r="F1" s="317"/>
      <c r="G1" s="39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</row>
    <row r="2" spans="1:68" s="49" customFormat="1" ht="15" customHeight="1" thickBot="1">
      <c r="A2" s="318" t="s">
        <v>0</v>
      </c>
      <c r="B2" s="318"/>
      <c r="C2" s="318"/>
      <c r="D2" s="318"/>
      <c r="E2" s="318"/>
      <c r="F2" s="318"/>
      <c r="G2" s="204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</row>
    <row r="3" spans="1:68" ht="16.5" customHeight="1">
      <c r="A3" s="34"/>
      <c r="B3" s="210"/>
      <c r="C3" s="294" t="s">
        <v>413</v>
      </c>
      <c r="D3" s="91"/>
      <c r="E3" s="35" t="s">
        <v>89</v>
      </c>
      <c r="F3" s="6"/>
      <c r="G3" s="203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</row>
    <row r="4" spans="1:68" s="49" customFormat="1" ht="35.25" customHeight="1">
      <c r="A4" s="51" t="s">
        <v>2</v>
      </c>
      <c r="B4" s="211" t="s">
        <v>3</v>
      </c>
      <c r="C4" s="92" t="s">
        <v>4</v>
      </c>
      <c r="D4" s="209" t="s">
        <v>11</v>
      </c>
      <c r="E4" s="94" t="s">
        <v>10</v>
      </c>
      <c r="F4" s="95" t="s">
        <v>5</v>
      </c>
      <c r="G4" s="37" t="s">
        <v>139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</row>
    <row r="5" spans="2:68" s="49" customFormat="1" ht="24" customHeight="1">
      <c r="B5" s="212"/>
      <c r="C5" s="17"/>
      <c r="D5" s="96"/>
      <c r="E5" s="38"/>
      <c r="F5" s="97"/>
      <c r="G5" s="39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</row>
    <row r="6" spans="1:68" s="65" customFormat="1" ht="18.75" customHeight="1">
      <c r="A6" s="36"/>
      <c r="B6" s="213">
        <v>1</v>
      </c>
      <c r="C6" s="22" t="s">
        <v>75</v>
      </c>
      <c r="D6" s="93"/>
      <c r="E6" s="98"/>
      <c r="F6" s="185">
        <f>SUM(F7)</f>
        <v>157000000</v>
      </c>
      <c r="G6" s="63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</row>
    <row r="7" spans="1:68" s="65" customFormat="1" ht="24" customHeight="1">
      <c r="A7" s="8" t="s">
        <v>12</v>
      </c>
      <c r="B7" s="214" t="s">
        <v>153</v>
      </c>
      <c r="C7" s="208" t="s">
        <v>154</v>
      </c>
      <c r="D7" s="93"/>
      <c r="E7" s="16"/>
      <c r="F7" s="99">
        <f>SUM(F8)+F9</f>
        <v>157000000</v>
      </c>
      <c r="G7" s="60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</row>
    <row r="8" spans="1:68" s="65" customFormat="1" ht="35.25" customHeight="1">
      <c r="A8" s="36"/>
      <c r="B8" s="215"/>
      <c r="C8" s="23" t="s">
        <v>171</v>
      </c>
      <c r="D8" s="100" t="s">
        <v>210</v>
      </c>
      <c r="E8" s="16" t="s">
        <v>101</v>
      </c>
      <c r="F8" s="102">
        <v>89000000</v>
      </c>
      <c r="G8" s="60" t="s">
        <v>110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</row>
    <row r="9" spans="1:68" s="65" customFormat="1" ht="32.25" customHeight="1">
      <c r="A9" s="36"/>
      <c r="B9" s="215"/>
      <c r="C9" s="23" t="s">
        <v>250</v>
      </c>
      <c r="D9" s="100" t="s">
        <v>210</v>
      </c>
      <c r="E9" s="16" t="s">
        <v>101</v>
      </c>
      <c r="F9" s="102">
        <v>68000000</v>
      </c>
      <c r="G9" s="60" t="s">
        <v>110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</row>
    <row r="10" spans="1:68" s="65" customFormat="1" ht="18.75" customHeight="1">
      <c r="A10" s="36"/>
      <c r="B10" s="166"/>
      <c r="C10" s="58"/>
      <c r="D10" s="100"/>
      <c r="E10" s="16"/>
      <c r="F10" s="102"/>
      <c r="G10" s="60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</row>
    <row r="11" spans="1:68" s="65" customFormat="1" ht="18.75" customHeight="1">
      <c r="A11" s="36"/>
      <c r="B11" s="166"/>
      <c r="C11" s="23"/>
      <c r="D11" s="38"/>
      <c r="E11" s="16"/>
      <c r="F11" s="186">
        <f>SUM(F23)+F12</f>
        <v>56100000</v>
      </c>
      <c r="G11" s="298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</row>
    <row r="12" spans="1:68" s="65" customFormat="1" ht="21.75" customHeight="1">
      <c r="A12" s="8" t="s">
        <v>12</v>
      </c>
      <c r="B12" s="214" t="s">
        <v>172</v>
      </c>
      <c r="C12" s="56" t="s">
        <v>173</v>
      </c>
      <c r="D12" s="93"/>
      <c r="E12" s="16"/>
      <c r="F12" s="199">
        <f>SUM(F13:F21)</f>
        <v>51600000</v>
      </c>
      <c r="G12" s="60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</row>
    <row r="13" spans="1:68" s="65" customFormat="1" ht="27" customHeight="1">
      <c r="A13" s="8"/>
      <c r="B13" s="215"/>
      <c r="C13" s="23" t="s">
        <v>174</v>
      </c>
      <c r="D13" s="100" t="s">
        <v>210</v>
      </c>
      <c r="E13" s="16" t="s">
        <v>101</v>
      </c>
      <c r="F13" s="102">
        <v>2700000</v>
      </c>
      <c r="G13" s="60" t="s">
        <v>110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</row>
    <row r="14" spans="1:68" s="65" customFormat="1" ht="24" customHeight="1">
      <c r="A14" s="8"/>
      <c r="B14" s="215"/>
      <c r="C14" s="23" t="s">
        <v>175</v>
      </c>
      <c r="D14" s="100" t="s">
        <v>210</v>
      </c>
      <c r="E14" s="16" t="s">
        <v>101</v>
      </c>
      <c r="F14" s="102">
        <v>10700000</v>
      </c>
      <c r="G14" s="60" t="s">
        <v>110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</row>
    <row r="15" spans="1:68" s="65" customFormat="1" ht="26.25" customHeight="1">
      <c r="A15" s="8"/>
      <c r="B15" s="215"/>
      <c r="C15" s="23" t="s">
        <v>176</v>
      </c>
      <c r="D15" s="100" t="s">
        <v>210</v>
      </c>
      <c r="E15" s="16" t="s">
        <v>101</v>
      </c>
      <c r="F15" s="102">
        <v>12800000</v>
      </c>
      <c r="G15" s="60" t="s">
        <v>110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</row>
    <row r="16" spans="1:68" s="65" customFormat="1" ht="25.5" customHeight="1">
      <c r="A16" s="8"/>
      <c r="B16" s="215"/>
      <c r="C16" s="23" t="s">
        <v>177</v>
      </c>
      <c r="D16" s="100" t="s">
        <v>210</v>
      </c>
      <c r="E16" s="16" t="s">
        <v>101</v>
      </c>
      <c r="F16" s="102">
        <v>12400000</v>
      </c>
      <c r="G16" s="60" t="s">
        <v>110</v>
      </c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</row>
    <row r="17" spans="1:68" s="65" customFormat="1" ht="24.75" customHeight="1">
      <c r="A17" s="8"/>
      <c r="B17" s="215"/>
      <c r="C17" s="23" t="s">
        <v>251</v>
      </c>
      <c r="D17" s="100">
        <v>2</v>
      </c>
      <c r="E17" s="16" t="s">
        <v>101</v>
      </c>
      <c r="F17" s="102">
        <v>1500000</v>
      </c>
      <c r="G17" s="60" t="s">
        <v>107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</row>
    <row r="18" spans="1:68" s="65" customFormat="1" ht="28.5" customHeight="1">
      <c r="A18" s="8"/>
      <c r="B18" s="215"/>
      <c r="C18" s="23" t="s">
        <v>252</v>
      </c>
      <c r="D18" s="100">
        <v>2</v>
      </c>
      <c r="E18" s="16" t="s">
        <v>101</v>
      </c>
      <c r="F18" s="102">
        <v>1500000</v>
      </c>
      <c r="G18" s="60" t="s">
        <v>140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</row>
    <row r="19" spans="1:68" s="65" customFormat="1" ht="25.5" customHeight="1">
      <c r="A19" s="8"/>
      <c r="B19" s="215"/>
      <c r="C19" s="23" t="s">
        <v>178</v>
      </c>
      <c r="D19" s="100" t="s">
        <v>210</v>
      </c>
      <c r="E19" s="16" t="s">
        <v>101</v>
      </c>
      <c r="F19" s="102">
        <v>2400000</v>
      </c>
      <c r="G19" s="60" t="s">
        <v>107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</row>
    <row r="20" spans="1:68" s="65" customFormat="1" ht="23.25" customHeight="1">
      <c r="A20" s="36"/>
      <c r="B20" s="215"/>
      <c r="C20" s="25" t="s">
        <v>365</v>
      </c>
      <c r="D20" s="100" t="s">
        <v>210</v>
      </c>
      <c r="E20" s="16" t="s">
        <v>101</v>
      </c>
      <c r="F20" s="102">
        <v>1600000</v>
      </c>
      <c r="G20" s="60" t="s">
        <v>110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</row>
    <row r="21" spans="1:68" s="65" customFormat="1" ht="23.25" customHeight="1">
      <c r="A21" s="36"/>
      <c r="B21" s="215"/>
      <c r="C21" s="25" t="s">
        <v>179</v>
      </c>
      <c r="D21" s="100" t="s">
        <v>210</v>
      </c>
      <c r="E21" s="16" t="s">
        <v>101</v>
      </c>
      <c r="F21" s="102">
        <v>6000000</v>
      </c>
      <c r="G21" s="60" t="s">
        <v>107</v>
      </c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</row>
    <row r="22" spans="1:68" s="65" customFormat="1" ht="15.75" customHeight="1">
      <c r="A22" s="36"/>
      <c r="B22" s="166"/>
      <c r="C22" s="23"/>
      <c r="D22" s="92"/>
      <c r="E22" s="16"/>
      <c r="F22" s="29"/>
      <c r="G22" s="298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</row>
    <row r="23" spans="1:68" s="65" customFormat="1" ht="17.25" customHeight="1">
      <c r="A23" s="8" t="s">
        <v>12</v>
      </c>
      <c r="B23" s="214" t="s">
        <v>134</v>
      </c>
      <c r="C23" s="24" t="s">
        <v>135</v>
      </c>
      <c r="D23" s="103"/>
      <c r="E23" s="16"/>
      <c r="F23" s="99">
        <f>SUM(F24:F26)</f>
        <v>4500000</v>
      </c>
      <c r="G23" s="60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</row>
    <row r="24" spans="1:68" s="65" customFormat="1" ht="17.25" customHeight="1">
      <c r="A24" s="36"/>
      <c r="B24" s="215"/>
      <c r="C24" s="25" t="s">
        <v>213</v>
      </c>
      <c r="D24" s="104" t="s">
        <v>210</v>
      </c>
      <c r="E24" s="16" t="s">
        <v>101</v>
      </c>
      <c r="F24" s="102">
        <v>2000000</v>
      </c>
      <c r="G24" s="60" t="s">
        <v>107</v>
      </c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</row>
    <row r="25" spans="1:68" s="65" customFormat="1" ht="26.25" customHeight="1">
      <c r="A25" s="36"/>
      <c r="B25" s="215"/>
      <c r="C25" s="25" t="s">
        <v>253</v>
      </c>
      <c r="D25" s="104" t="s">
        <v>210</v>
      </c>
      <c r="E25" s="16" t="s">
        <v>101</v>
      </c>
      <c r="F25" s="102">
        <v>2000000</v>
      </c>
      <c r="G25" s="60" t="s">
        <v>169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</row>
    <row r="26" spans="1:68" s="65" customFormat="1" ht="17.25" customHeight="1">
      <c r="A26" s="36"/>
      <c r="B26" s="143"/>
      <c r="C26" s="25" t="s">
        <v>136</v>
      </c>
      <c r="D26" s="104" t="s">
        <v>211</v>
      </c>
      <c r="E26" s="16" t="s">
        <v>101</v>
      </c>
      <c r="F26" s="102">
        <v>500000</v>
      </c>
      <c r="G26" s="60" t="s">
        <v>124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</row>
    <row r="27" spans="1:68" s="65" customFormat="1" ht="18.75" customHeight="1">
      <c r="A27" s="36"/>
      <c r="B27" s="166"/>
      <c r="C27" s="25"/>
      <c r="D27" s="104"/>
      <c r="E27" s="16"/>
      <c r="F27" s="186"/>
      <c r="G27" s="60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</row>
    <row r="28" spans="1:68" s="65" customFormat="1" ht="18.75" customHeight="1">
      <c r="A28" s="36"/>
      <c r="B28" s="166"/>
      <c r="C28" s="25"/>
      <c r="D28" s="104"/>
      <c r="E28" s="16"/>
      <c r="F28" s="186">
        <f>SUM(F34)+F29+F37</f>
        <v>202925000</v>
      </c>
      <c r="G28" s="60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</row>
    <row r="29" spans="1:68" s="55" customFormat="1" ht="21" customHeight="1">
      <c r="A29" s="8" t="s">
        <v>12</v>
      </c>
      <c r="B29" s="214" t="s">
        <v>13</v>
      </c>
      <c r="C29" s="62" t="s">
        <v>72</v>
      </c>
      <c r="D29" s="107" t="s">
        <v>1</v>
      </c>
      <c r="E29" s="108"/>
      <c r="F29" s="99">
        <f>SUM(F30:F32)</f>
        <v>925000</v>
      </c>
      <c r="G29" s="63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</row>
    <row r="30" spans="1:68" s="55" customFormat="1" ht="19.5" customHeight="1">
      <c r="A30" s="8"/>
      <c r="B30" s="166"/>
      <c r="C30" s="64" t="s">
        <v>180</v>
      </c>
      <c r="D30" s="107">
        <v>2</v>
      </c>
      <c r="E30" s="16" t="s">
        <v>101</v>
      </c>
      <c r="F30" s="102">
        <v>75000</v>
      </c>
      <c r="G30" s="299" t="s">
        <v>142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</row>
    <row r="31" spans="1:68" s="55" customFormat="1" ht="26.25" customHeight="1">
      <c r="A31" s="8"/>
      <c r="B31" s="215"/>
      <c r="C31" s="64" t="s">
        <v>155</v>
      </c>
      <c r="D31" s="107">
        <v>1</v>
      </c>
      <c r="E31" s="16" t="s">
        <v>101</v>
      </c>
      <c r="F31" s="102">
        <v>600000</v>
      </c>
      <c r="G31" s="299" t="s">
        <v>105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</row>
    <row r="32" spans="1:68" s="55" customFormat="1" ht="24" customHeight="1">
      <c r="A32" s="8"/>
      <c r="B32" s="166"/>
      <c r="C32" s="64" t="s">
        <v>156</v>
      </c>
      <c r="D32" s="107">
        <v>1</v>
      </c>
      <c r="E32" s="113" t="s">
        <v>101</v>
      </c>
      <c r="F32" s="102">
        <v>250000</v>
      </c>
      <c r="G32" s="299" t="s">
        <v>119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</row>
    <row r="33" spans="1:68" s="55" customFormat="1" ht="18" customHeight="1">
      <c r="A33" s="8"/>
      <c r="B33" s="166"/>
      <c r="C33" s="64"/>
      <c r="D33" s="119"/>
      <c r="E33" s="113"/>
      <c r="F33" s="29"/>
      <c r="G33" s="60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</row>
    <row r="34" spans="1:68" s="55" customFormat="1" ht="23.25" customHeight="1">
      <c r="A34" s="8" t="s">
        <v>12</v>
      </c>
      <c r="B34" s="214" t="s">
        <v>366</v>
      </c>
      <c r="C34" s="62" t="s">
        <v>76</v>
      </c>
      <c r="D34" s="107"/>
      <c r="E34" s="16"/>
      <c r="F34" s="99">
        <f>SUM(F35)</f>
        <v>35000000</v>
      </c>
      <c r="G34" s="63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</row>
    <row r="35" spans="1:68" s="55" customFormat="1" ht="27.75" customHeight="1">
      <c r="A35" s="8"/>
      <c r="B35" s="143"/>
      <c r="C35" s="59" t="s">
        <v>157</v>
      </c>
      <c r="D35" s="107">
        <v>2</v>
      </c>
      <c r="E35" s="16" t="s">
        <v>101</v>
      </c>
      <c r="F35" s="102">
        <v>35000000</v>
      </c>
      <c r="G35" s="63" t="s">
        <v>103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</row>
    <row r="36" spans="1:68" s="55" customFormat="1" ht="18" customHeight="1">
      <c r="A36" s="8"/>
      <c r="B36" s="166"/>
      <c r="C36" s="64"/>
      <c r="D36" s="119"/>
      <c r="E36" s="113"/>
      <c r="F36" s="29"/>
      <c r="G36" s="60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</row>
    <row r="37" spans="1:68" s="55" customFormat="1" ht="24.75" customHeight="1">
      <c r="A37" s="8" t="s">
        <v>12</v>
      </c>
      <c r="B37" s="214" t="s">
        <v>108</v>
      </c>
      <c r="C37" s="62" t="s">
        <v>214</v>
      </c>
      <c r="D37" s="107"/>
      <c r="E37" s="16"/>
      <c r="F37" s="99">
        <f>SUM(F38)</f>
        <v>167000000</v>
      </c>
      <c r="G37" s="63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</row>
    <row r="38" spans="1:68" s="55" customFormat="1" ht="18.75" customHeight="1">
      <c r="A38" s="8"/>
      <c r="B38" s="215"/>
      <c r="C38" s="23" t="s">
        <v>109</v>
      </c>
      <c r="D38" s="107" t="s">
        <v>210</v>
      </c>
      <c r="E38" s="16" t="s">
        <v>101</v>
      </c>
      <c r="F38" s="102">
        <v>167000000</v>
      </c>
      <c r="G38" s="63" t="s">
        <v>110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</row>
    <row r="39" spans="1:68" s="55" customFormat="1" ht="18" customHeight="1">
      <c r="A39" s="8"/>
      <c r="B39" s="166"/>
      <c r="C39" s="64"/>
      <c r="D39" s="119"/>
      <c r="E39" s="113"/>
      <c r="F39" s="29"/>
      <c r="G39" s="60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</row>
    <row r="40" spans="1:68" s="55" customFormat="1" ht="21" customHeight="1">
      <c r="A40" s="8"/>
      <c r="B40" s="166"/>
      <c r="C40" s="23"/>
      <c r="D40" s="107"/>
      <c r="E40" s="16"/>
      <c r="F40" s="29">
        <f>SUM(F41)+F45+F50+F58</f>
        <v>208290000</v>
      </c>
      <c r="G40" s="63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</row>
    <row r="41" spans="1:68" s="55" customFormat="1" ht="22.5" customHeight="1">
      <c r="A41" s="8" t="s">
        <v>12</v>
      </c>
      <c r="B41" s="214" t="s">
        <v>14</v>
      </c>
      <c r="C41" s="62" t="s">
        <v>16</v>
      </c>
      <c r="D41" s="115" t="s">
        <v>1</v>
      </c>
      <c r="E41" s="116"/>
      <c r="F41" s="110">
        <f>SUM(F42:F43)</f>
        <v>13750000</v>
      </c>
      <c r="G41" s="63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</row>
    <row r="42" spans="1:68" s="55" customFormat="1" ht="24" customHeight="1">
      <c r="A42" s="8"/>
      <c r="B42" s="166"/>
      <c r="C42" s="23" t="s">
        <v>91</v>
      </c>
      <c r="D42" s="117">
        <v>1</v>
      </c>
      <c r="E42" s="116" t="s">
        <v>101</v>
      </c>
      <c r="F42" s="102">
        <v>150000</v>
      </c>
      <c r="G42" s="60" t="s">
        <v>170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</row>
    <row r="43" spans="1:68" s="55" customFormat="1" ht="19.5" customHeight="1">
      <c r="A43" s="8"/>
      <c r="B43" s="215"/>
      <c r="C43" s="23" t="s">
        <v>102</v>
      </c>
      <c r="D43" s="117" t="s">
        <v>210</v>
      </c>
      <c r="E43" s="116" t="s">
        <v>90</v>
      </c>
      <c r="F43" s="102">
        <v>13600000</v>
      </c>
      <c r="G43" s="299" t="s">
        <v>107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</row>
    <row r="44" spans="1:68" s="55" customFormat="1" ht="18" customHeight="1">
      <c r="A44" s="8"/>
      <c r="B44" s="166"/>
      <c r="C44" s="64"/>
      <c r="D44" s="119"/>
      <c r="E44" s="113"/>
      <c r="F44" s="29"/>
      <c r="G44" s="60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</row>
    <row r="45" spans="1:68" s="55" customFormat="1" ht="21.75" customHeight="1">
      <c r="A45" s="8" t="s">
        <v>12</v>
      </c>
      <c r="B45" s="214" t="s">
        <v>74</v>
      </c>
      <c r="C45" s="62" t="s">
        <v>73</v>
      </c>
      <c r="D45" s="46"/>
      <c r="E45" s="116"/>
      <c r="F45" s="99">
        <f>SUM(F46:F48)</f>
        <v>10400000</v>
      </c>
      <c r="G45" s="63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</row>
    <row r="46" spans="1:68" s="55" customFormat="1" ht="17.25" customHeight="1">
      <c r="A46" s="8"/>
      <c r="B46" s="215"/>
      <c r="C46" s="64" t="s">
        <v>141</v>
      </c>
      <c r="D46" s="119">
        <v>2</v>
      </c>
      <c r="E46" s="16" t="s">
        <v>101</v>
      </c>
      <c r="F46" s="102">
        <v>1600000</v>
      </c>
      <c r="G46" s="63" t="s">
        <v>112</v>
      </c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</row>
    <row r="47" spans="1:68" s="55" customFormat="1" ht="20.25" customHeight="1">
      <c r="A47" s="8"/>
      <c r="B47" s="166"/>
      <c r="C47" s="64" t="s">
        <v>146</v>
      </c>
      <c r="D47" s="119">
        <v>2</v>
      </c>
      <c r="E47" s="16" t="s">
        <v>101</v>
      </c>
      <c r="F47" s="102">
        <v>800000</v>
      </c>
      <c r="G47" s="63" t="s">
        <v>112</v>
      </c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</row>
    <row r="48" spans="1:68" s="55" customFormat="1" ht="24" customHeight="1">
      <c r="A48" s="8"/>
      <c r="B48" s="166"/>
      <c r="C48" s="64" t="s">
        <v>158</v>
      </c>
      <c r="D48" s="119">
        <v>2</v>
      </c>
      <c r="E48" s="16" t="s">
        <v>101</v>
      </c>
      <c r="F48" s="102">
        <v>8000000</v>
      </c>
      <c r="G48" s="63" t="s">
        <v>107</v>
      </c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</row>
    <row r="49" spans="1:68" s="55" customFormat="1" ht="18" customHeight="1">
      <c r="A49" s="8"/>
      <c r="B49" s="166"/>
      <c r="C49" s="64"/>
      <c r="D49" s="119"/>
      <c r="E49" s="113"/>
      <c r="F49" s="102"/>
      <c r="G49" s="60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</row>
    <row r="50" spans="1:68" s="55" customFormat="1" ht="20.25" customHeight="1">
      <c r="A50" s="8" t="s">
        <v>12</v>
      </c>
      <c r="B50" s="214" t="s">
        <v>15</v>
      </c>
      <c r="C50" s="62" t="s">
        <v>17</v>
      </c>
      <c r="D50" s="119" t="s">
        <v>1</v>
      </c>
      <c r="E50" s="108"/>
      <c r="F50" s="121">
        <f>SUM(F51:F56)</f>
        <v>180590000</v>
      </c>
      <c r="G50" s="63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</row>
    <row r="51" spans="1:68" s="55" customFormat="1" ht="26.25" customHeight="1">
      <c r="A51" s="8"/>
      <c r="B51" s="215"/>
      <c r="C51" s="64" t="s">
        <v>367</v>
      </c>
      <c r="D51" s="119">
        <v>2</v>
      </c>
      <c r="E51" s="16" t="s">
        <v>101</v>
      </c>
      <c r="F51" s="102">
        <v>86000000</v>
      </c>
      <c r="G51" s="63" t="s">
        <v>107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</row>
    <row r="52" spans="1:68" s="55" customFormat="1" ht="20.25" customHeight="1">
      <c r="A52" s="8"/>
      <c r="B52" s="215"/>
      <c r="C52" s="64" t="s">
        <v>368</v>
      </c>
      <c r="D52" s="119" t="s">
        <v>210</v>
      </c>
      <c r="E52" s="16" t="s">
        <v>101</v>
      </c>
      <c r="F52" s="102">
        <v>70000000</v>
      </c>
      <c r="G52" s="63" t="s">
        <v>107</v>
      </c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</row>
    <row r="53" spans="1:68" s="55" customFormat="1" ht="26.25" customHeight="1">
      <c r="A53" s="8"/>
      <c r="B53" s="215"/>
      <c r="C53" s="64" t="s">
        <v>100</v>
      </c>
      <c r="D53" s="119" t="s">
        <v>210</v>
      </c>
      <c r="E53" s="16" t="s">
        <v>101</v>
      </c>
      <c r="F53" s="102">
        <v>2500000</v>
      </c>
      <c r="G53" s="63" t="s">
        <v>113</v>
      </c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</row>
    <row r="54" spans="1:68" s="55" customFormat="1" ht="20.25" customHeight="1">
      <c r="A54" s="8"/>
      <c r="B54" s="215"/>
      <c r="C54" s="64" t="s">
        <v>215</v>
      </c>
      <c r="D54" s="119">
        <v>1</v>
      </c>
      <c r="E54" s="16" t="s">
        <v>101</v>
      </c>
      <c r="F54" s="102">
        <v>17000000</v>
      </c>
      <c r="G54" s="63" t="s">
        <v>169</v>
      </c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</row>
    <row r="55" spans="1:68" s="55" customFormat="1" ht="27.75" customHeight="1">
      <c r="A55" s="8"/>
      <c r="B55" s="215"/>
      <c r="C55" s="64" t="s">
        <v>369</v>
      </c>
      <c r="D55" s="119">
        <v>2</v>
      </c>
      <c r="E55" s="16" t="s">
        <v>101</v>
      </c>
      <c r="F55" s="102">
        <v>5040000</v>
      </c>
      <c r="G55" s="63" t="s">
        <v>107</v>
      </c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</row>
    <row r="56" spans="1:68" s="55" customFormat="1" ht="26.25" customHeight="1">
      <c r="A56" s="8"/>
      <c r="B56" s="215"/>
      <c r="C56" s="64" t="s">
        <v>370</v>
      </c>
      <c r="D56" s="119">
        <v>2</v>
      </c>
      <c r="E56" s="16" t="s">
        <v>101</v>
      </c>
      <c r="F56" s="102">
        <v>50000</v>
      </c>
      <c r="G56" s="63" t="s">
        <v>107</v>
      </c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</row>
    <row r="57" spans="1:68" s="55" customFormat="1" ht="18" customHeight="1">
      <c r="A57" s="8"/>
      <c r="B57" s="166"/>
      <c r="C57" s="64"/>
      <c r="D57" s="119"/>
      <c r="E57" s="113"/>
      <c r="F57" s="102"/>
      <c r="G57" s="60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</row>
    <row r="58" spans="1:68" s="55" customFormat="1" ht="21" customHeight="1">
      <c r="A58" s="8" t="s">
        <v>12</v>
      </c>
      <c r="B58" s="214" t="s">
        <v>181</v>
      </c>
      <c r="C58" s="21" t="s">
        <v>182</v>
      </c>
      <c r="D58" s="119" t="s">
        <v>1</v>
      </c>
      <c r="E58" s="108"/>
      <c r="F58" s="121">
        <f>SUM(F59:F61)</f>
        <v>3550000</v>
      </c>
      <c r="G58" s="63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</row>
    <row r="59" spans="1:68" s="55" customFormat="1" ht="19.5" customHeight="1">
      <c r="A59" s="8"/>
      <c r="B59" s="143"/>
      <c r="C59" s="64" t="s">
        <v>183</v>
      </c>
      <c r="D59" s="119">
        <v>2</v>
      </c>
      <c r="E59" s="108" t="s">
        <v>88</v>
      </c>
      <c r="F59" s="102">
        <v>50000</v>
      </c>
      <c r="G59" s="63" t="s">
        <v>115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</row>
    <row r="60" spans="1:68" s="55" customFormat="1" ht="19.5" customHeight="1">
      <c r="A60" s="8"/>
      <c r="B60" s="215"/>
      <c r="C60" s="64" t="s">
        <v>184</v>
      </c>
      <c r="D60" s="119" t="s">
        <v>210</v>
      </c>
      <c r="E60" s="16" t="s">
        <v>90</v>
      </c>
      <c r="F60" s="102">
        <v>1500000</v>
      </c>
      <c r="G60" s="63" t="s">
        <v>107</v>
      </c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</row>
    <row r="61" spans="1:68" s="55" customFormat="1" ht="18.75" customHeight="1">
      <c r="A61" s="8"/>
      <c r="B61" s="214"/>
      <c r="C61" s="64" t="s">
        <v>185</v>
      </c>
      <c r="D61" s="119">
        <v>1</v>
      </c>
      <c r="E61" s="16" t="s">
        <v>101</v>
      </c>
      <c r="F61" s="102">
        <v>2000000</v>
      </c>
      <c r="G61" s="63" t="s">
        <v>116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</row>
    <row r="62" spans="1:68" ht="21" customHeight="1">
      <c r="A62" s="3"/>
      <c r="B62" s="166"/>
      <c r="C62" s="7"/>
      <c r="D62" s="119"/>
      <c r="E62" s="113"/>
      <c r="F62" s="29">
        <f>SUM(F63)</f>
        <v>230000</v>
      </c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</row>
    <row r="63" spans="1:68" s="55" customFormat="1" ht="18" customHeight="1">
      <c r="A63" s="8" t="s">
        <v>12</v>
      </c>
      <c r="B63" s="214" t="s">
        <v>186</v>
      </c>
      <c r="C63" s="21" t="s">
        <v>187</v>
      </c>
      <c r="D63" s="119" t="s">
        <v>1</v>
      </c>
      <c r="E63" s="108"/>
      <c r="F63" s="121">
        <f>SUM(F64:F65)</f>
        <v>230000</v>
      </c>
      <c r="G63" s="63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</row>
    <row r="64" spans="1:68" s="55" customFormat="1" ht="20.25" customHeight="1">
      <c r="A64" s="8"/>
      <c r="B64" s="143"/>
      <c r="C64" s="59" t="s">
        <v>188</v>
      </c>
      <c r="D64" s="119">
        <v>2</v>
      </c>
      <c r="E64" s="16" t="s">
        <v>101</v>
      </c>
      <c r="F64" s="102">
        <v>30000</v>
      </c>
      <c r="G64" s="60" t="s">
        <v>116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</row>
    <row r="65" spans="1:68" s="55" customFormat="1" ht="18.75" customHeight="1">
      <c r="A65" s="8"/>
      <c r="B65" s="143"/>
      <c r="C65" s="23" t="s">
        <v>189</v>
      </c>
      <c r="D65" s="119">
        <v>2</v>
      </c>
      <c r="E65" s="16" t="s">
        <v>101</v>
      </c>
      <c r="F65" s="102">
        <v>200000</v>
      </c>
      <c r="G65" s="60" t="s">
        <v>107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</row>
    <row r="66" spans="1:68" s="55" customFormat="1" ht="17.25" customHeight="1">
      <c r="A66" s="8"/>
      <c r="B66" s="166"/>
      <c r="C66" s="23"/>
      <c r="D66" s="119"/>
      <c r="E66" s="16"/>
      <c r="F66" s="29"/>
      <c r="G66" s="60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</row>
    <row r="67" spans="1:68" s="55" customFormat="1" ht="16.5" customHeight="1">
      <c r="A67" s="8"/>
      <c r="B67" s="166"/>
      <c r="C67" s="23"/>
      <c r="D67" s="119"/>
      <c r="E67" s="16"/>
      <c r="F67" s="29">
        <f>SUM(F68)</f>
        <v>32800000</v>
      </c>
      <c r="G67" s="60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</row>
    <row r="68" spans="1:68" s="55" customFormat="1" ht="18" customHeight="1">
      <c r="A68" s="8" t="s">
        <v>12</v>
      </c>
      <c r="B68" s="214" t="s">
        <v>371</v>
      </c>
      <c r="C68" s="21" t="s">
        <v>372</v>
      </c>
      <c r="D68" s="119" t="s">
        <v>1</v>
      </c>
      <c r="E68" s="108"/>
      <c r="F68" s="121">
        <f>SUM(F69)+F70+F71+F72+F73+F74+F75+F76</f>
        <v>32800000</v>
      </c>
      <c r="G68" s="63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</row>
    <row r="69" spans="1:68" s="55" customFormat="1" ht="23.25" customHeight="1">
      <c r="A69" s="8"/>
      <c r="B69" s="166"/>
      <c r="C69" s="23" t="s">
        <v>373</v>
      </c>
      <c r="D69" s="119">
        <v>2</v>
      </c>
      <c r="E69" s="16" t="s">
        <v>101</v>
      </c>
      <c r="F69" s="102">
        <v>9000000</v>
      </c>
      <c r="G69" s="60" t="s">
        <v>381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</row>
    <row r="70" spans="1:68" s="55" customFormat="1" ht="23.25" customHeight="1">
      <c r="A70" s="8"/>
      <c r="B70" s="166"/>
      <c r="C70" s="23" t="s">
        <v>374</v>
      </c>
      <c r="D70" s="119">
        <v>2</v>
      </c>
      <c r="E70" s="16" t="s">
        <v>101</v>
      </c>
      <c r="F70" s="102">
        <v>15500000</v>
      </c>
      <c r="G70" s="60" t="s">
        <v>107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</row>
    <row r="71" spans="1:68" s="55" customFormat="1" ht="23.25" customHeight="1">
      <c r="A71" s="8"/>
      <c r="B71" s="166"/>
      <c r="C71" s="23" t="s">
        <v>375</v>
      </c>
      <c r="D71" s="119">
        <v>2</v>
      </c>
      <c r="E71" s="16" t="s">
        <v>101</v>
      </c>
      <c r="F71" s="102">
        <v>2000000</v>
      </c>
      <c r="G71" s="60" t="s">
        <v>107</v>
      </c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</row>
    <row r="72" spans="1:68" s="55" customFormat="1" ht="23.25" customHeight="1">
      <c r="A72" s="8"/>
      <c r="B72" s="166"/>
      <c r="C72" s="23" t="s">
        <v>376</v>
      </c>
      <c r="D72" s="119">
        <v>2</v>
      </c>
      <c r="E72" s="16" t="s">
        <v>101</v>
      </c>
      <c r="F72" s="102">
        <v>400000</v>
      </c>
      <c r="G72" s="60" t="s">
        <v>140</v>
      </c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</row>
    <row r="73" spans="1:68" s="55" customFormat="1" ht="23.25" customHeight="1">
      <c r="A73" s="8"/>
      <c r="B73" s="166"/>
      <c r="C73" s="23" t="s">
        <v>377</v>
      </c>
      <c r="D73" s="119">
        <v>2</v>
      </c>
      <c r="E73" s="16" t="s">
        <v>101</v>
      </c>
      <c r="F73" s="102">
        <v>1250000</v>
      </c>
      <c r="G73" s="60" t="s">
        <v>107</v>
      </c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</row>
    <row r="74" spans="1:68" s="55" customFormat="1" ht="23.25" customHeight="1">
      <c r="A74" s="8"/>
      <c r="B74" s="166"/>
      <c r="C74" s="23" t="s">
        <v>378</v>
      </c>
      <c r="D74" s="119">
        <v>2</v>
      </c>
      <c r="E74" s="16" t="s">
        <v>101</v>
      </c>
      <c r="F74" s="102">
        <v>350000</v>
      </c>
      <c r="G74" s="60" t="s">
        <v>115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</row>
    <row r="75" spans="1:68" s="55" customFormat="1" ht="23.25" customHeight="1">
      <c r="A75" s="8"/>
      <c r="B75" s="166"/>
      <c r="C75" s="23" t="s">
        <v>379</v>
      </c>
      <c r="D75" s="119">
        <v>2</v>
      </c>
      <c r="E75" s="16" t="s">
        <v>101</v>
      </c>
      <c r="F75" s="102">
        <v>600000</v>
      </c>
      <c r="G75" s="60" t="s">
        <v>104</v>
      </c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</row>
    <row r="76" spans="1:68" s="55" customFormat="1" ht="23.25" customHeight="1">
      <c r="A76" s="8"/>
      <c r="B76" s="166"/>
      <c r="C76" s="23" t="s">
        <v>380</v>
      </c>
      <c r="D76" s="119">
        <v>2</v>
      </c>
      <c r="E76" s="16" t="s">
        <v>101</v>
      </c>
      <c r="F76" s="102">
        <v>3700000</v>
      </c>
      <c r="G76" s="60" t="s">
        <v>116</v>
      </c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</row>
    <row r="77" spans="1:68" s="55" customFormat="1" ht="17.25" customHeight="1">
      <c r="A77" s="8"/>
      <c r="B77" s="166"/>
      <c r="C77" s="23"/>
      <c r="D77" s="119"/>
      <c r="E77" s="16"/>
      <c r="F77" s="102"/>
      <c r="G77" s="60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</row>
    <row r="78" spans="1:68" s="55" customFormat="1" ht="23.25" customHeight="1">
      <c r="A78" s="8"/>
      <c r="B78" s="166"/>
      <c r="C78" s="23"/>
      <c r="D78" s="119"/>
      <c r="E78" s="16"/>
      <c r="F78" s="186">
        <f>SUM(F79)+F82</f>
        <v>1895000</v>
      </c>
      <c r="G78" s="60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</row>
    <row r="79" spans="1:68" s="55" customFormat="1" ht="19.5" customHeight="1">
      <c r="A79" s="8" t="s">
        <v>12</v>
      </c>
      <c r="B79" s="214" t="s">
        <v>18</v>
      </c>
      <c r="C79" s="62" t="s">
        <v>20</v>
      </c>
      <c r="D79" s="117" t="s">
        <v>1</v>
      </c>
      <c r="E79" s="116"/>
      <c r="F79" s="110">
        <f>SUM(F80:F80)</f>
        <v>600000</v>
      </c>
      <c r="G79" s="63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</row>
    <row r="80" spans="1:68" s="55" customFormat="1" ht="21" customHeight="1">
      <c r="A80" s="8"/>
      <c r="B80" s="295"/>
      <c r="C80" s="23" t="s">
        <v>254</v>
      </c>
      <c r="D80" s="119">
        <v>2</v>
      </c>
      <c r="E80" s="16" t="s">
        <v>101</v>
      </c>
      <c r="F80" s="102">
        <v>600000</v>
      </c>
      <c r="G80" s="60" t="s">
        <v>169</v>
      </c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</row>
    <row r="81" spans="1:68" s="55" customFormat="1" ht="23.25" customHeight="1">
      <c r="A81" s="8"/>
      <c r="B81" s="214"/>
      <c r="C81" s="23"/>
      <c r="D81" s="119"/>
      <c r="E81" s="16"/>
      <c r="F81" s="102"/>
      <c r="G81" s="60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</row>
    <row r="82" spans="1:68" s="55" customFormat="1" ht="17.25" customHeight="1">
      <c r="A82" s="8" t="s">
        <v>12</v>
      </c>
      <c r="B82" s="214" t="s">
        <v>19</v>
      </c>
      <c r="C82" s="62" t="s">
        <v>21</v>
      </c>
      <c r="D82" s="119" t="s">
        <v>1</v>
      </c>
      <c r="E82" s="108"/>
      <c r="F82" s="120">
        <f>SUM(F83:F84)</f>
        <v>1295000</v>
      </c>
      <c r="G82" s="63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</row>
    <row r="83" spans="1:68" s="55" customFormat="1" ht="18" customHeight="1">
      <c r="A83" s="8"/>
      <c r="B83" s="166"/>
      <c r="C83" s="23" t="s">
        <v>147</v>
      </c>
      <c r="D83" s="119" t="s">
        <v>210</v>
      </c>
      <c r="E83" s="16" t="s">
        <v>90</v>
      </c>
      <c r="F83" s="102">
        <v>1100000</v>
      </c>
      <c r="G83" s="300" t="s">
        <v>111</v>
      </c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</row>
    <row r="84" spans="1:68" s="55" customFormat="1" ht="27" customHeight="1">
      <c r="A84" s="8"/>
      <c r="B84" s="166"/>
      <c r="C84" s="23" t="s">
        <v>159</v>
      </c>
      <c r="D84" s="119">
        <v>2</v>
      </c>
      <c r="E84" s="116" t="s">
        <v>101</v>
      </c>
      <c r="F84" s="102">
        <v>195000</v>
      </c>
      <c r="G84" s="300" t="s">
        <v>140</v>
      </c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</row>
    <row r="85" spans="1:68" s="55" customFormat="1" ht="20.25" customHeight="1">
      <c r="A85" s="8"/>
      <c r="B85" s="166"/>
      <c r="C85" s="23"/>
      <c r="D85" s="119"/>
      <c r="E85" s="116"/>
      <c r="F85" s="186">
        <f>SUM(F86)+F90+F102+F106+F110+F115+F131</f>
        <v>275215000</v>
      </c>
      <c r="G85" s="300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</row>
    <row r="86" spans="1:68" s="55" customFormat="1" ht="20.25" customHeight="1">
      <c r="A86" s="8" t="s">
        <v>12</v>
      </c>
      <c r="B86" s="214" t="s">
        <v>22</v>
      </c>
      <c r="C86" s="62" t="s">
        <v>79</v>
      </c>
      <c r="D86" s="117" t="s">
        <v>1</v>
      </c>
      <c r="E86" s="116"/>
      <c r="F86" s="123">
        <f>SUM(F87:F88)</f>
        <v>23000000</v>
      </c>
      <c r="G86" s="63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</row>
    <row r="87" spans="1:68" s="55" customFormat="1" ht="33.75" customHeight="1">
      <c r="A87" s="8"/>
      <c r="B87" s="296"/>
      <c r="C87" s="23" t="s">
        <v>160</v>
      </c>
      <c r="D87" s="117" t="s">
        <v>210</v>
      </c>
      <c r="E87" s="16" t="s">
        <v>101</v>
      </c>
      <c r="F87" s="102">
        <v>22400000</v>
      </c>
      <c r="G87" s="300" t="s">
        <v>107</v>
      </c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</row>
    <row r="88" spans="1:68" s="55" customFormat="1" ht="19.5" customHeight="1">
      <c r="A88" s="8"/>
      <c r="B88" s="215"/>
      <c r="C88" s="23" t="s">
        <v>190</v>
      </c>
      <c r="D88" s="117">
        <v>2</v>
      </c>
      <c r="E88" s="124" t="s">
        <v>410</v>
      </c>
      <c r="F88" s="102">
        <v>600000</v>
      </c>
      <c r="G88" s="300" t="s">
        <v>107</v>
      </c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</row>
    <row r="89" spans="1:68" s="55" customFormat="1" ht="21" customHeight="1">
      <c r="A89" s="8"/>
      <c r="B89" s="166"/>
      <c r="C89" s="64"/>
      <c r="D89" s="119"/>
      <c r="E89" s="16"/>
      <c r="F89" s="29"/>
      <c r="G89" s="60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</row>
    <row r="90" spans="1:68" s="55" customFormat="1" ht="20.25" customHeight="1">
      <c r="A90" s="8" t="s">
        <v>12</v>
      </c>
      <c r="B90" s="214" t="s">
        <v>382</v>
      </c>
      <c r="C90" s="62" t="s">
        <v>28</v>
      </c>
      <c r="D90" s="119" t="s">
        <v>1</v>
      </c>
      <c r="E90" s="125"/>
      <c r="F90" s="126">
        <f>SUM(F91)+F92+F93+F94+F95+F96+F97+F98+F99+F100</f>
        <v>107500000</v>
      </c>
      <c r="G90" s="63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</row>
    <row r="91" spans="1:68" s="55" customFormat="1" ht="21.75" customHeight="1">
      <c r="A91" s="8"/>
      <c r="B91" s="215"/>
      <c r="C91" s="23" t="s">
        <v>216</v>
      </c>
      <c r="D91" s="119">
        <v>1</v>
      </c>
      <c r="E91" s="116" t="s">
        <v>101</v>
      </c>
      <c r="F91" s="102">
        <v>40500000</v>
      </c>
      <c r="G91" s="300" t="s">
        <v>117</v>
      </c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</row>
    <row r="92" spans="1:68" s="55" customFormat="1" ht="18.75" customHeight="1">
      <c r="A92" s="8"/>
      <c r="B92" s="215"/>
      <c r="C92" s="23" t="s">
        <v>217</v>
      </c>
      <c r="D92" s="119">
        <v>1</v>
      </c>
      <c r="E92" s="116" t="s">
        <v>101</v>
      </c>
      <c r="F92" s="102">
        <v>5500000</v>
      </c>
      <c r="G92" s="300" t="s">
        <v>118</v>
      </c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</row>
    <row r="93" spans="1:68" s="55" customFormat="1" ht="27" customHeight="1">
      <c r="A93" s="8"/>
      <c r="B93" s="215"/>
      <c r="C93" s="23" t="s">
        <v>218</v>
      </c>
      <c r="D93" s="119">
        <v>1</v>
      </c>
      <c r="E93" s="116" t="s">
        <v>101</v>
      </c>
      <c r="F93" s="102">
        <v>4000000</v>
      </c>
      <c r="G93" s="300" t="s">
        <v>81</v>
      </c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</row>
    <row r="94" spans="1:68" s="55" customFormat="1" ht="30" customHeight="1">
      <c r="A94" s="8"/>
      <c r="B94" s="214"/>
      <c r="C94" s="23" t="s">
        <v>383</v>
      </c>
      <c r="D94" s="119">
        <v>2</v>
      </c>
      <c r="E94" s="116" t="s">
        <v>90</v>
      </c>
      <c r="F94" s="102">
        <v>4000000</v>
      </c>
      <c r="G94" s="300" t="s">
        <v>81</v>
      </c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</row>
    <row r="95" spans="1:68" s="55" customFormat="1" ht="19.5" customHeight="1">
      <c r="A95" s="8"/>
      <c r="B95" s="215"/>
      <c r="C95" s="23" t="s">
        <v>384</v>
      </c>
      <c r="D95" s="119">
        <v>2</v>
      </c>
      <c r="E95" s="116" t="s">
        <v>90</v>
      </c>
      <c r="F95" s="102">
        <v>2500000</v>
      </c>
      <c r="G95" s="300" t="s">
        <v>81</v>
      </c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</row>
    <row r="96" spans="1:68" s="55" customFormat="1" ht="27.75" customHeight="1">
      <c r="A96" s="8"/>
      <c r="B96" s="214"/>
      <c r="C96" s="23" t="s">
        <v>219</v>
      </c>
      <c r="D96" s="119">
        <v>2</v>
      </c>
      <c r="E96" s="116" t="s">
        <v>90</v>
      </c>
      <c r="F96" s="102">
        <v>25000000</v>
      </c>
      <c r="G96" s="300" t="s">
        <v>119</v>
      </c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</row>
    <row r="97" spans="1:68" s="55" customFormat="1" ht="37.5" customHeight="1">
      <c r="A97" s="8"/>
      <c r="B97" s="296"/>
      <c r="C97" s="23" t="s">
        <v>161</v>
      </c>
      <c r="D97" s="119">
        <v>1</v>
      </c>
      <c r="E97" s="116" t="s">
        <v>101</v>
      </c>
      <c r="F97" s="102">
        <v>1000000</v>
      </c>
      <c r="G97" s="300" t="s">
        <v>129</v>
      </c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</row>
    <row r="98" spans="1:68" s="55" customFormat="1" ht="28.5" customHeight="1">
      <c r="A98" s="8"/>
      <c r="B98" s="222"/>
      <c r="C98" s="23" t="s">
        <v>220</v>
      </c>
      <c r="D98" s="119">
        <v>2</v>
      </c>
      <c r="E98" s="116" t="s">
        <v>101</v>
      </c>
      <c r="F98" s="102">
        <v>3000000</v>
      </c>
      <c r="G98" s="300" t="s">
        <v>113</v>
      </c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</row>
    <row r="99" spans="1:68" s="55" customFormat="1" ht="27.75" customHeight="1">
      <c r="A99" s="8"/>
      <c r="B99" s="215"/>
      <c r="C99" s="23" t="s">
        <v>221</v>
      </c>
      <c r="D99" s="119">
        <v>1</v>
      </c>
      <c r="E99" s="116" t="s">
        <v>101</v>
      </c>
      <c r="F99" s="102">
        <v>18000000</v>
      </c>
      <c r="G99" s="300" t="s">
        <v>120</v>
      </c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</row>
    <row r="100" spans="1:68" s="55" customFormat="1" ht="32.25" customHeight="1">
      <c r="A100" s="8"/>
      <c r="B100" s="296"/>
      <c r="C100" s="23" t="s">
        <v>222</v>
      </c>
      <c r="D100" s="119">
        <v>1</v>
      </c>
      <c r="E100" s="116" t="s">
        <v>101</v>
      </c>
      <c r="F100" s="102">
        <v>4000000</v>
      </c>
      <c r="G100" s="300" t="s">
        <v>81</v>
      </c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</row>
    <row r="101" spans="1:68" s="55" customFormat="1" ht="21" customHeight="1">
      <c r="A101" s="8"/>
      <c r="B101" s="166"/>
      <c r="C101" s="64"/>
      <c r="D101" s="119"/>
      <c r="E101" s="16"/>
      <c r="F101" s="29"/>
      <c r="G101" s="60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</row>
    <row r="102" spans="1:68" s="55" customFormat="1" ht="24" customHeight="1">
      <c r="A102" s="8" t="s">
        <v>12</v>
      </c>
      <c r="B102" s="214" t="s">
        <v>23</v>
      </c>
      <c r="C102" s="62" t="s">
        <v>92</v>
      </c>
      <c r="D102" s="119"/>
      <c r="E102" s="116"/>
      <c r="F102" s="126">
        <f>SUM(F103:F104)</f>
        <v>2525000</v>
      </c>
      <c r="G102" s="63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</row>
    <row r="103" spans="1:68" s="55" customFormat="1" ht="24" customHeight="1">
      <c r="A103" s="8"/>
      <c r="B103" s="143"/>
      <c r="C103" s="175" t="s">
        <v>121</v>
      </c>
      <c r="D103" s="115">
        <v>2</v>
      </c>
      <c r="E103" s="115" t="s">
        <v>101</v>
      </c>
      <c r="F103" s="102">
        <v>25000</v>
      </c>
      <c r="G103" s="301" t="s">
        <v>116</v>
      </c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</row>
    <row r="104" spans="1:68" s="55" customFormat="1" ht="24" customHeight="1">
      <c r="A104" s="8"/>
      <c r="B104" s="215"/>
      <c r="C104" s="23" t="s">
        <v>148</v>
      </c>
      <c r="D104" s="119" t="s">
        <v>210</v>
      </c>
      <c r="E104" s="116" t="s">
        <v>90</v>
      </c>
      <c r="F104" s="102">
        <v>2500000</v>
      </c>
      <c r="G104" s="60" t="s">
        <v>116</v>
      </c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</row>
    <row r="105" spans="1:68" s="55" customFormat="1" ht="21" customHeight="1">
      <c r="A105" s="8"/>
      <c r="B105" s="166"/>
      <c r="C105" s="64"/>
      <c r="D105" s="119"/>
      <c r="E105" s="16"/>
      <c r="F105" s="29"/>
      <c r="G105" s="60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</row>
    <row r="106" spans="1:68" s="55" customFormat="1" ht="24" customHeight="1">
      <c r="A106" s="8" t="s">
        <v>12</v>
      </c>
      <c r="B106" s="214" t="s">
        <v>24</v>
      </c>
      <c r="C106" s="62" t="s">
        <v>29</v>
      </c>
      <c r="D106" s="119" t="s">
        <v>1</v>
      </c>
      <c r="E106" s="116"/>
      <c r="F106" s="126">
        <f>SUM(F107:F108)</f>
        <v>5800000</v>
      </c>
      <c r="G106" s="63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</row>
    <row r="107" spans="1:68" s="55" customFormat="1" ht="24" customHeight="1">
      <c r="A107" s="8"/>
      <c r="B107" s="215"/>
      <c r="C107" s="23" t="s">
        <v>162</v>
      </c>
      <c r="D107" s="119" t="s">
        <v>210</v>
      </c>
      <c r="E107" s="116" t="s">
        <v>101</v>
      </c>
      <c r="F107" s="102">
        <v>4000000</v>
      </c>
      <c r="G107" s="60" t="s">
        <v>107</v>
      </c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</row>
    <row r="108" spans="1:68" s="55" customFormat="1" ht="24" customHeight="1">
      <c r="A108" s="8"/>
      <c r="B108" s="215"/>
      <c r="C108" s="23" t="s">
        <v>93</v>
      </c>
      <c r="D108" s="119" t="s">
        <v>210</v>
      </c>
      <c r="E108" s="116" t="s">
        <v>101</v>
      </c>
      <c r="F108" s="102">
        <v>1800000</v>
      </c>
      <c r="G108" s="60" t="s">
        <v>107</v>
      </c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</row>
    <row r="109" spans="1:68" s="55" customFormat="1" ht="21" customHeight="1">
      <c r="A109" s="8"/>
      <c r="B109" s="166"/>
      <c r="C109" s="64"/>
      <c r="D109" s="119"/>
      <c r="E109" s="16"/>
      <c r="F109" s="29"/>
      <c r="G109" s="60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</row>
    <row r="110" spans="1:68" s="55" customFormat="1" ht="24" customHeight="1">
      <c r="A110" s="8" t="s">
        <v>12</v>
      </c>
      <c r="B110" s="214" t="s">
        <v>25</v>
      </c>
      <c r="C110" s="62" t="s">
        <v>122</v>
      </c>
      <c r="D110" s="119" t="s">
        <v>1</v>
      </c>
      <c r="E110" s="116"/>
      <c r="F110" s="126">
        <f>SUM(F111:F113)</f>
        <v>9000000</v>
      </c>
      <c r="G110" s="63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</row>
    <row r="111" spans="1:68" s="55" customFormat="1" ht="24" customHeight="1">
      <c r="A111" s="8"/>
      <c r="B111" s="215"/>
      <c r="C111" s="23" t="s">
        <v>94</v>
      </c>
      <c r="D111" s="112">
        <v>2</v>
      </c>
      <c r="E111" s="113" t="s">
        <v>101</v>
      </c>
      <c r="F111" s="102">
        <v>1800000</v>
      </c>
      <c r="G111" s="60" t="s">
        <v>106</v>
      </c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</row>
    <row r="112" spans="1:68" s="55" customFormat="1" ht="24" customHeight="1">
      <c r="A112" s="8"/>
      <c r="B112" s="215"/>
      <c r="C112" s="23" t="s">
        <v>191</v>
      </c>
      <c r="D112" s="119" t="s">
        <v>210</v>
      </c>
      <c r="E112" s="113" t="s">
        <v>101</v>
      </c>
      <c r="F112" s="102">
        <v>7000000</v>
      </c>
      <c r="G112" s="60" t="s">
        <v>81</v>
      </c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</row>
    <row r="113" spans="1:68" s="55" customFormat="1" ht="24" customHeight="1">
      <c r="A113" s="8"/>
      <c r="B113" s="166"/>
      <c r="C113" s="23" t="s">
        <v>385</v>
      </c>
      <c r="D113" s="119">
        <v>2</v>
      </c>
      <c r="E113" s="113" t="s">
        <v>101</v>
      </c>
      <c r="F113" s="102">
        <v>200000</v>
      </c>
      <c r="G113" s="60" t="s">
        <v>105</v>
      </c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</row>
    <row r="114" spans="1:68" s="55" customFormat="1" ht="21" customHeight="1">
      <c r="A114" s="8"/>
      <c r="B114" s="166"/>
      <c r="C114" s="64"/>
      <c r="D114" s="119"/>
      <c r="E114" s="16"/>
      <c r="F114" s="29"/>
      <c r="G114" s="60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</row>
    <row r="115" spans="1:68" s="55" customFormat="1" ht="21" customHeight="1">
      <c r="A115" s="8" t="s">
        <v>12</v>
      </c>
      <c r="B115" s="214" t="s">
        <v>26</v>
      </c>
      <c r="C115" s="62" t="s">
        <v>30</v>
      </c>
      <c r="D115" s="119" t="s">
        <v>1</v>
      </c>
      <c r="E115" s="16"/>
      <c r="F115" s="126">
        <f>SUM(F116:F129)</f>
        <v>124200000</v>
      </c>
      <c r="G115" s="63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</row>
    <row r="116" spans="1:68" s="55" customFormat="1" ht="33" customHeight="1">
      <c r="A116" s="8"/>
      <c r="B116" s="297"/>
      <c r="C116" s="25" t="s">
        <v>386</v>
      </c>
      <c r="D116" s="119">
        <v>1</v>
      </c>
      <c r="E116" s="113" t="s">
        <v>101</v>
      </c>
      <c r="F116" s="102">
        <v>25000000</v>
      </c>
      <c r="G116" s="60" t="s">
        <v>123</v>
      </c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</row>
    <row r="117" spans="1:68" s="55" customFormat="1" ht="27" customHeight="1">
      <c r="A117" s="8"/>
      <c r="B117" s="215"/>
      <c r="C117" s="25" t="s">
        <v>163</v>
      </c>
      <c r="D117" s="119">
        <v>1</v>
      </c>
      <c r="E117" s="113" t="s">
        <v>101</v>
      </c>
      <c r="F117" s="102">
        <v>4000000</v>
      </c>
      <c r="G117" s="60" t="s">
        <v>123</v>
      </c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</row>
    <row r="118" spans="1:68" s="55" customFormat="1" ht="34.5" customHeight="1">
      <c r="A118" s="8"/>
      <c r="B118" s="215"/>
      <c r="C118" s="25" t="s">
        <v>387</v>
      </c>
      <c r="D118" s="119" t="s">
        <v>210</v>
      </c>
      <c r="E118" s="113" t="s">
        <v>101</v>
      </c>
      <c r="F118" s="102">
        <v>13000000</v>
      </c>
      <c r="G118" s="60" t="s">
        <v>110</v>
      </c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</row>
    <row r="119" spans="1:68" s="55" customFormat="1" ht="30.75" customHeight="1">
      <c r="A119" s="8"/>
      <c r="B119" s="215"/>
      <c r="C119" s="25" t="s">
        <v>255</v>
      </c>
      <c r="D119" s="119" t="s">
        <v>210</v>
      </c>
      <c r="E119" s="113" t="s">
        <v>101</v>
      </c>
      <c r="F119" s="102">
        <v>10500000</v>
      </c>
      <c r="G119" s="60" t="s">
        <v>110</v>
      </c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</row>
    <row r="120" spans="1:68" s="55" customFormat="1" ht="42.75" customHeight="1">
      <c r="A120" s="8"/>
      <c r="B120" s="215"/>
      <c r="C120" s="25" t="s">
        <v>223</v>
      </c>
      <c r="D120" s="119" t="s">
        <v>210</v>
      </c>
      <c r="E120" s="113" t="s">
        <v>101</v>
      </c>
      <c r="F120" s="102">
        <v>19000000</v>
      </c>
      <c r="G120" s="60" t="s">
        <v>110</v>
      </c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</row>
    <row r="121" spans="1:68" s="55" customFormat="1" ht="33" customHeight="1">
      <c r="A121" s="8"/>
      <c r="B121" s="215"/>
      <c r="C121" s="25" t="s">
        <v>224</v>
      </c>
      <c r="D121" s="119" t="s">
        <v>210</v>
      </c>
      <c r="E121" s="113" t="s">
        <v>101</v>
      </c>
      <c r="F121" s="102">
        <v>5000000</v>
      </c>
      <c r="G121" s="60" t="s">
        <v>110</v>
      </c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</row>
    <row r="122" spans="1:68" s="55" customFormat="1" ht="32.25" customHeight="1">
      <c r="A122" s="8"/>
      <c r="B122" s="214"/>
      <c r="C122" s="25" t="s">
        <v>388</v>
      </c>
      <c r="D122" s="119">
        <v>1</v>
      </c>
      <c r="E122" s="113" t="s">
        <v>101</v>
      </c>
      <c r="F122" s="102">
        <v>2200000</v>
      </c>
      <c r="G122" s="60" t="s">
        <v>110</v>
      </c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</row>
    <row r="123" spans="1:68" s="55" customFormat="1" ht="27" customHeight="1">
      <c r="A123" s="8"/>
      <c r="B123" s="214"/>
      <c r="C123" s="25" t="s">
        <v>163</v>
      </c>
      <c r="D123" s="119" t="s">
        <v>210</v>
      </c>
      <c r="E123" s="113" t="s">
        <v>101</v>
      </c>
      <c r="F123" s="102">
        <v>2000000</v>
      </c>
      <c r="G123" s="60" t="s">
        <v>120</v>
      </c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</row>
    <row r="124" spans="1:68" s="55" customFormat="1" ht="31.5" customHeight="1">
      <c r="A124" s="8"/>
      <c r="B124" s="214"/>
      <c r="C124" s="25" t="s">
        <v>389</v>
      </c>
      <c r="D124" s="119">
        <v>2</v>
      </c>
      <c r="E124" s="113" t="s">
        <v>101</v>
      </c>
      <c r="F124" s="155">
        <v>2500000</v>
      </c>
      <c r="G124" s="60" t="s">
        <v>120</v>
      </c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</row>
    <row r="125" spans="1:68" s="55" customFormat="1" ht="27" customHeight="1">
      <c r="A125" s="8"/>
      <c r="B125" s="214"/>
      <c r="C125" s="25" t="s">
        <v>225</v>
      </c>
      <c r="D125" s="119">
        <v>2</v>
      </c>
      <c r="E125" s="113" t="s">
        <v>101</v>
      </c>
      <c r="F125" s="155">
        <v>8000000</v>
      </c>
      <c r="G125" s="60" t="s">
        <v>81</v>
      </c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</row>
    <row r="126" spans="1:68" s="55" customFormat="1" ht="25.5" customHeight="1">
      <c r="A126" s="8"/>
      <c r="B126" s="215"/>
      <c r="C126" s="25" t="s">
        <v>390</v>
      </c>
      <c r="D126" s="119" t="s">
        <v>210</v>
      </c>
      <c r="E126" s="113" t="s">
        <v>101</v>
      </c>
      <c r="F126" s="102">
        <v>1000000</v>
      </c>
      <c r="G126" s="60" t="s">
        <v>143</v>
      </c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</row>
    <row r="127" spans="1:68" s="55" customFormat="1" ht="30.75" customHeight="1">
      <c r="A127" s="8"/>
      <c r="B127" s="215"/>
      <c r="C127" s="25" t="s">
        <v>226</v>
      </c>
      <c r="D127" s="119">
        <v>1</v>
      </c>
      <c r="E127" s="113" t="s">
        <v>101</v>
      </c>
      <c r="F127" s="102">
        <v>17000000</v>
      </c>
      <c r="G127" s="60" t="s">
        <v>110</v>
      </c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</row>
    <row r="128" spans="1:68" s="55" customFormat="1" ht="31.5" customHeight="1">
      <c r="A128" s="8"/>
      <c r="B128" s="214"/>
      <c r="C128" s="25" t="s">
        <v>256</v>
      </c>
      <c r="D128" s="119">
        <v>2</v>
      </c>
      <c r="E128" s="113" t="s">
        <v>101</v>
      </c>
      <c r="F128" s="102">
        <v>3000000</v>
      </c>
      <c r="G128" s="60" t="s">
        <v>123</v>
      </c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</row>
    <row r="129" spans="1:68" s="55" customFormat="1" ht="30.75" customHeight="1">
      <c r="A129" s="8"/>
      <c r="B129" s="166"/>
      <c r="C129" s="25" t="s">
        <v>227</v>
      </c>
      <c r="D129" s="119">
        <v>1</v>
      </c>
      <c r="E129" s="113" t="s">
        <v>101</v>
      </c>
      <c r="F129" s="102">
        <v>12000000</v>
      </c>
      <c r="G129" s="60" t="s">
        <v>123</v>
      </c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</row>
    <row r="130" spans="1:68" s="55" customFormat="1" ht="21" customHeight="1">
      <c r="A130" s="8"/>
      <c r="B130" s="166"/>
      <c r="C130" s="64"/>
      <c r="D130" s="119"/>
      <c r="E130" s="16"/>
      <c r="F130" s="29"/>
      <c r="G130" s="60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</row>
    <row r="131" spans="1:68" s="55" customFormat="1" ht="21" customHeight="1">
      <c r="A131" s="8" t="s">
        <v>12</v>
      </c>
      <c r="B131" s="214" t="s">
        <v>27</v>
      </c>
      <c r="C131" s="62" t="s">
        <v>31</v>
      </c>
      <c r="D131" s="119" t="s">
        <v>1</v>
      </c>
      <c r="E131" s="108"/>
      <c r="F131" s="126">
        <f>SUM(F132:F135)</f>
        <v>3190000</v>
      </c>
      <c r="G131" s="63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</row>
    <row r="132" spans="1:68" s="55" customFormat="1" ht="21" customHeight="1">
      <c r="A132" s="8"/>
      <c r="B132" s="143"/>
      <c r="C132" s="25" t="s">
        <v>257</v>
      </c>
      <c r="D132" s="119">
        <v>2</v>
      </c>
      <c r="E132" s="16" t="s">
        <v>88</v>
      </c>
      <c r="F132" s="102">
        <v>60000</v>
      </c>
      <c r="G132" s="60" t="s">
        <v>125</v>
      </c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</row>
    <row r="133" spans="1:68" s="55" customFormat="1" ht="21" customHeight="1">
      <c r="A133" s="8"/>
      <c r="B133" s="215"/>
      <c r="C133" s="25" t="s">
        <v>80</v>
      </c>
      <c r="D133" s="119">
        <v>2</v>
      </c>
      <c r="E133" s="16" t="s">
        <v>101</v>
      </c>
      <c r="F133" s="102">
        <v>715000</v>
      </c>
      <c r="G133" s="60" t="s">
        <v>124</v>
      </c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</row>
    <row r="134" spans="1:68" s="55" customFormat="1" ht="21" customHeight="1">
      <c r="A134" s="8"/>
      <c r="B134" s="215"/>
      <c r="C134" s="25" t="s">
        <v>258</v>
      </c>
      <c r="D134" s="119" t="s">
        <v>210</v>
      </c>
      <c r="E134" s="16" t="s">
        <v>101</v>
      </c>
      <c r="F134" s="102">
        <v>1700000</v>
      </c>
      <c r="G134" s="60" t="s">
        <v>112</v>
      </c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</row>
    <row r="135" spans="1:68" s="55" customFormat="1" ht="29.25" customHeight="1">
      <c r="A135" s="8"/>
      <c r="B135" s="215"/>
      <c r="C135" s="25" t="s">
        <v>259</v>
      </c>
      <c r="D135" s="119">
        <v>2</v>
      </c>
      <c r="E135" s="16" t="s">
        <v>101</v>
      </c>
      <c r="F135" s="102">
        <v>715000</v>
      </c>
      <c r="G135" s="60" t="s">
        <v>130</v>
      </c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</row>
    <row r="136" spans="1:68" s="55" customFormat="1" ht="21" customHeight="1">
      <c r="A136" s="8"/>
      <c r="B136" s="166"/>
      <c r="C136" s="64"/>
      <c r="D136" s="119"/>
      <c r="E136" s="16"/>
      <c r="F136" s="29">
        <f>SUM(F137)+F141+F144+F147</f>
        <v>3705000</v>
      </c>
      <c r="G136" s="60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</row>
    <row r="137" spans="1:68" s="55" customFormat="1" ht="18.75" customHeight="1">
      <c r="A137" s="8" t="s">
        <v>12</v>
      </c>
      <c r="B137" s="214" t="s">
        <v>197</v>
      </c>
      <c r="C137" s="62" t="s">
        <v>198</v>
      </c>
      <c r="D137" s="119" t="s">
        <v>1</v>
      </c>
      <c r="E137" s="16"/>
      <c r="F137" s="134">
        <f>SUM(F138)+F139</f>
        <v>1705000</v>
      </c>
      <c r="G137" s="63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</row>
    <row r="138" spans="1:68" s="55" customFormat="1" ht="18" customHeight="1">
      <c r="A138" s="8"/>
      <c r="B138" s="143"/>
      <c r="C138" s="25" t="s">
        <v>199</v>
      </c>
      <c r="D138" s="119">
        <v>2</v>
      </c>
      <c r="E138" s="113" t="s">
        <v>411</v>
      </c>
      <c r="F138" s="102">
        <v>205000</v>
      </c>
      <c r="G138" s="60" t="s">
        <v>208</v>
      </c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</row>
    <row r="139" spans="1:68" s="55" customFormat="1" ht="18" customHeight="1">
      <c r="A139" s="8"/>
      <c r="B139" s="143"/>
      <c r="C139" s="25" t="s">
        <v>391</v>
      </c>
      <c r="D139" s="119">
        <v>2</v>
      </c>
      <c r="E139" s="113" t="s">
        <v>88</v>
      </c>
      <c r="F139" s="102">
        <v>1500000</v>
      </c>
      <c r="G139" s="60" t="s">
        <v>125</v>
      </c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</row>
    <row r="140" spans="1:68" s="55" customFormat="1" ht="12.75" customHeight="1">
      <c r="A140" s="8"/>
      <c r="B140" s="166"/>
      <c r="C140" s="67"/>
      <c r="D140" s="119"/>
      <c r="E140" s="113"/>
      <c r="F140" s="102"/>
      <c r="G140" s="60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</row>
    <row r="141" spans="1:68" s="55" customFormat="1" ht="21" customHeight="1">
      <c r="A141" s="8" t="s">
        <v>12</v>
      </c>
      <c r="B141" s="214" t="s">
        <v>192</v>
      </c>
      <c r="C141" s="62" t="s">
        <v>193</v>
      </c>
      <c r="D141" s="119" t="s">
        <v>1</v>
      </c>
      <c r="E141" s="16"/>
      <c r="F141" s="134">
        <f>SUM(F142)</f>
        <v>1000000</v>
      </c>
      <c r="G141" s="63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</row>
    <row r="142" spans="1:68" s="55" customFormat="1" ht="19.5" customHeight="1">
      <c r="A142" s="8"/>
      <c r="B142" s="166"/>
      <c r="C142" s="25" t="s">
        <v>194</v>
      </c>
      <c r="D142" s="119">
        <v>2</v>
      </c>
      <c r="E142" s="113" t="s">
        <v>101</v>
      </c>
      <c r="F142" s="102">
        <v>1000000</v>
      </c>
      <c r="G142" s="60" t="s">
        <v>104</v>
      </c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</row>
    <row r="143" spans="1:68" s="55" customFormat="1" ht="21" customHeight="1">
      <c r="A143" s="8"/>
      <c r="B143" s="166"/>
      <c r="C143" s="64"/>
      <c r="D143" s="119"/>
      <c r="E143" s="16"/>
      <c r="F143" s="29"/>
      <c r="G143" s="60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</row>
    <row r="144" spans="1:68" s="55" customFormat="1" ht="15.75" customHeight="1">
      <c r="A144" s="8" t="s">
        <v>12</v>
      </c>
      <c r="B144" s="214" t="s">
        <v>195</v>
      </c>
      <c r="C144" s="62" t="s">
        <v>196</v>
      </c>
      <c r="D144" s="119" t="s">
        <v>1</v>
      </c>
      <c r="E144" s="16"/>
      <c r="F144" s="134">
        <f>SUM(F145)</f>
        <v>200000</v>
      </c>
      <c r="G144" s="63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</row>
    <row r="145" spans="1:68" s="55" customFormat="1" ht="20.25" customHeight="1">
      <c r="A145" s="8"/>
      <c r="B145" s="143"/>
      <c r="C145" s="25" t="s">
        <v>196</v>
      </c>
      <c r="D145" s="119">
        <v>2</v>
      </c>
      <c r="E145" s="113" t="s">
        <v>101</v>
      </c>
      <c r="F145" s="102">
        <v>200000</v>
      </c>
      <c r="G145" s="60" t="s">
        <v>116</v>
      </c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</row>
    <row r="146" spans="1:68" s="55" customFormat="1" ht="21" customHeight="1">
      <c r="A146" s="8"/>
      <c r="B146" s="166"/>
      <c r="C146" s="64"/>
      <c r="D146" s="119"/>
      <c r="E146" s="16"/>
      <c r="F146" s="29"/>
      <c r="G146" s="60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</row>
    <row r="147" spans="1:68" s="55" customFormat="1" ht="17.25" customHeight="1">
      <c r="A147" s="8" t="s">
        <v>12</v>
      </c>
      <c r="B147" s="214" t="s">
        <v>78</v>
      </c>
      <c r="C147" s="62" t="s">
        <v>77</v>
      </c>
      <c r="D147" s="119" t="s">
        <v>1</v>
      </c>
      <c r="E147" s="16"/>
      <c r="F147" s="134">
        <f>SUM(F148:F149)</f>
        <v>800000</v>
      </c>
      <c r="G147" s="63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</row>
    <row r="148" spans="1:68" s="55" customFormat="1" ht="24" customHeight="1">
      <c r="A148" s="8"/>
      <c r="B148" s="166"/>
      <c r="C148" s="23" t="s">
        <v>392</v>
      </c>
      <c r="D148" s="119">
        <v>2</v>
      </c>
      <c r="E148" s="113" t="s">
        <v>101</v>
      </c>
      <c r="F148" s="102">
        <v>700000</v>
      </c>
      <c r="G148" s="60" t="s">
        <v>107</v>
      </c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</row>
    <row r="149" spans="1:68" s="55" customFormat="1" ht="19.5" customHeight="1">
      <c r="A149" s="8"/>
      <c r="B149" s="305"/>
      <c r="C149" s="23" t="s">
        <v>126</v>
      </c>
      <c r="D149" s="119">
        <v>2</v>
      </c>
      <c r="E149" s="113" t="s">
        <v>101</v>
      </c>
      <c r="F149" s="102">
        <v>100000</v>
      </c>
      <c r="G149" s="60" t="s">
        <v>124</v>
      </c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</row>
    <row r="150" spans="1:68" s="55" customFormat="1" ht="22.5" customHeight="1">
      <c r="A150" s="8"/>
      <c r="B150" s="166"/>
      <c r="C150" s="25"/>
      <c r="D150" s="119"/>
      <c r="E150" s="113"/>
      <c r="F150" s="186">
        <f>SUM(F151)+F159+F162</f>
        <v>32800000</v>
      </c>
      <c r="G150" s="60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</row>
    <row r="151" spans="1:68" s="55" customFormat="1" ht="22.5" customHeight="1">
      <c r="A151" s="8" t="s">
        <v>12</v>
      </c>
      <c r="B151" s="214" t="s">
        <v>32</v>
      </c>
      <c r="C151" s="62" t="s">
        <v>35</v>
      </c>
      <c r="D151" s="117"/>
      <c r="E151" s="116"/>
      <c r="F151" s="123">
        <f>SUM(F152:F157)</f>
        <v>5500000</v>
      </c>
      <c r="G151" s="63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</row>
    <row r="152" spans="1:68" s="55" customFormat="1" ht="23.25" customHeight="1">
      <c r="A152" s="8"/>
      <c r="B152" s="143"/>
      <c r="C152" s="23" t="s">
        <v>393</v>
      </c>
      <c r="D152" s="117">
        <v>2</v>
      </c>
      <c r="E152" s="116" t="s">
        <v>88</v>
      </c>
      <c r="F152" s="102">
        <v>2400000</v>
      </c>
      <c r="G152" s="60" t="s">
        <v>119</v>
      </c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</row>
    <row r="153" spans="1:68" s="55" customFormat="1" ht="23.25" customHeight="1">
      <c r="A153" s="8"/>
      <c r="B153" s="166"/>
      <c r="C153" s="23" t="s">
        <v>200</v>
      </c>
      <c r="D153" s="117">
        <v>1</v>
      </c>
      <c r="E153" s="116" t="s">
        <v>279</v>
      </c>
      <c r="F153" s="102">
        <v>50000</v>
      </c>
      <c r="G153" s="60" t="s">
        <v>116</v>
      </c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</row>
    <row r="154" spans="1:68" s="55" customFormat="1" ht="23.25" customHeight="1">
      <c r="A154" s="8"/>
      <c r="B154" s="305"/>
      <c r="C154" s="23" t="s">
        <v>394</v>
      </c>
      <c r="D154" s="117">
        <v>2</v>
      </c>
      <c r="E154" s="113" t="s">
        <v>101</v>
      </c>
      <c r="F154" s="178">
        <v>300000</v>
      </c>
      <c r="G154" s="60" t="s">
        <v>81</v>
      </c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</row>
    <row r="155" spans="1:68" s="55" customFormat="1" ht="23.25" customHeight="1">
      <c r="A155" s="8"/>
      <c r="B155" s="166"/>
      <c r="C155" s="23" t="s">
        <v>395</v>
      </c>
      <c r="D155" s="117">
        <v>2</v>
      </c>
      <c r="E155" s="116" t="s">
        <v>88</v>
      </c>
      <c r="F155" s="102">
        <v>1700000</v>
      </c>
      <c r="G155" s="60" t="s">
        <v>116</v>
      </c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</row>
    <row r="156" spans="1:68" s="55" customFormat="1" ht="25.5" customHeight="1">
      <c r="A156" s="8"/>
      <c r="B156" s="305"/>
      <c r="C156" s="23" t="s">
        <v>164</v>
      </c>
      <c r="D156" s="117">
        <v>2</v>
      </c>
      <c r="E156" s="113" t="s">
        <v>101</v>
      </c>
      <c r="F156" s="102">
        <v>50000</v>
      </c>
      <c r="G156" s="60" t="s">
        <v>118</v>
      </c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</row>
    <row r="157" spans="1:68" s="55" customFormat="1" ht="23.25" customHeight="1">
      <c r="A157" s="8"/>
      <c r="B157" s="166"/>
      <c r="C157" s="23" t="s">
        <v>396</v>
      </c>
      <c r="D157" s="117">
        <v>1</v>
      </c>
      <c r="E157" s="16" t="s">
        <v>90</v>
      </c>
      <c r="F157" s="102">
        <v>1000000</v>
      </c>
      <c r="G157" s="60" t="s">
        <v>118</v>
      </c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</row>
    <row r="158" spans="1:68" s="55" customFormat="1" ht="18" customHeight="1">
      <c r="A158" s="8"/>
      <c r="B158" s="166"/>
      <c r="C158" s="64"/>
      <c r="D158" s="119"/>
      <c r="E158" s="16"/>
      <c r="F158" s="102"/>
      <c r="G158" s="302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</row>
    <row r="159" spans="1:68" s="55" customFormat="1" ht="23.25" customHeight="1">
      <c r="A159" s="8" t="s">
        <v>12</v>
      </c>
      <c r="B159" s="214" t="s">
        <v>33</v>
      </c>
      <c r="C159" s="62" t="s">
        <v>36</v>
      </c>
      <c r="D159" s="119"/>
      <c r="E159" s="16"/>
      <c r="F159" s="126">
        <f>SUM(F160)</f>
        <v>1000000</v>
      </c>
      <c r="G159" s="63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</row>
    <row r="160" spans="1:68" s="55" customFormat="1" ht="23.25" customHeight="1">
      <c r="A160" s="8"/>
      <c r="B160" s="297"/>
      <c r="C160" s="23" t="s">
        <v>127</v>
      </c>
      <c r="D160" s="119" t="s">
        <v>210</v>
      </c>
      <c r="E160" s="16" t="s">
        <v>88</v>
      </c>
      <c r="F160" s="102">
        <v>1000000</v>
      </c>
      <c r="G160" s="63" t="s">
        <v>124</v>
      </c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</row>
    <row r="161" spans="1:68" s="55" customFormat="1" ht="18" customHeight="1">
      <c r="A161" s="8"/>
      <c r="B161" s="166"/>
      <c r="C161" s="64"/>
      <c r="D161" s="119"/>
      <c r="E161" s="16"/>
      <c r="F161" s="102"/>
      <c r="G161" s="302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</row>
    <row r="162" spans="1:68" s="55" customFormat="1" ht="23.25" customHeight="1">
      <c r="A162" s="8" t="s">
        <v>12</v>
      </c>
      <c r="B162" s="214" t="s">
        <v>34</v>
      </c>
      <c r="C162" s="62" t="s">
        <v>37</v>
      </c>
      <c r="D162" s="119"/>
      <c r="E162" s="16"/>
      <c r="F162" s="126">
        <f>SUM(F163:F168)</f>
        <v>26300000</v>
      </c>
      <c r="G162" s="63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</row>
    <row r="163" spans="1:68" s="55" customFormat="1" ht="23.25" customHeight="1">
      <c r="A163" s="8"/>
      <c r="B163" s="215"/>
      <c r="C163" s="23" t="s">
        <v>260</v>
      </c>
      <c r="D163" s="119" t="s">
        <v>210</v>
      </c>
      <c r="E163" s="16" t="s">
        <v>88</v>
      </c>
      <c r="F163" s="102">
        <v>2000000</v>
      </c>
      <c r="G163" s="299" t="s">
        <v>81</v>
      </c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</row>
    <row r="164" spans="1:68" s="55" customFormat="1" ht="23.25" customHeight="1">
      <c r="A164" s="8"/>
      <c r="B164" s="214"/>
      <c r="C164" s="23" t="s">
        <v>228</v>
      </c>
      <c r="D164" s="119">
        <v>2</v>
      </c>
      <c r="E164" s="16" t="s">
        <v>101</v>
      </c>
      <c r="F164" s="102">
        <v>1500000</v>
      </c>
      <c r="G164" s="299" t="s">
        <v>117</v>
      </c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</row>
    <row r="165" spans="1:68" s="55" customFormat="1" ht="23.25" customHeight="1">
      <c r="A165" s="8"/>
      <c r="B165" s="215"/>
      <c r="C165" s="23" t="s">
        <v>261</v>
      </c>
      <c r="D165" s="119">
        <v>1</v>
      </c>
      <c r="E165" s="16" t="s">
        <v>88</v>
      </c>
      <c r="F165" s="102">
        <v>3000000</v>
      </c>
      <c r="G165" s="299" t="s">
        <v>117</v>
      </c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</row>
    <row r="166" spans="1:68" s="55" customFormat="1" ht="23.25" customHeight="1">
      <c r="A166" s="8"/>
      <c r="B166" s="215"/>
      <c r="C166" s="23" t="s">
        <v>397</v>
      </c>
      <c r="D166" s="119">
        <v>1</v>
      </c>
      <c r="E166" s="16" t="s">
        <v>88</v>
      </c>
      <c r="F166" s="102">
        <v>700000</v>
      </c>
      <c r="G166" s="299" t="s">
        <v>123</v>
      </c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</row>
    <row r="167" spans="1:68" s="55" customFormat="1" ht="23.25" customHeight="1">
      <c r="A167" s="8"/>
      <c r="B167" s="296"/>
      <c r="C167" s="23" t="s">
        <v>262</v>
      </c>
      <c r="D167" s="119">
        <v>1</v>
      </c>
      <c r="E167" s="16" t="s">
        <v>90</v>
      </c>
      <c r="F167" s="102">
        <v>15000000</v>
      </c>
      <c r="G167" s="299" t="s">
        <v>117</v>
      </c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</row>
    <row r="168" spans="1:68" s="55" customFormat="1" ht="23.25" customHeight="1">
      <c r="A168" s="8"/>
      <c r="B168" s="296"/>
      <c r="C168" s="23" t="s">
        <v>263</v>
      </c>
      <c r="D168" s="119">
        <v>1</v>
      </c>
      <c r="E168" s="16" t="s">
        <v>88</v>
      </c>
      <c r="F168" s="102">
        <v>4100000</v>
      </c>
      <c r="G168" s="299" t="s">
        <v>120</v>
      </c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</row>
    <row r="169" spans="1:68" s="55" customFormat="1" ht="16.5" customHeight="1">
      <c r="A169" s="8"/>
      <c r="B169" s="166"/>
      <c r="C169" s="23"/>
      <c r="D169" s="117"/>
      <c r="E169" s="16"/>
      <c r="F169" s="186">
        <f>SUM(F170)+F173+F176+F179+F186+F189+F193</f>
        <v>47575000</v>
      </c>
      <c r="G169" s="63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</row>
    <row r="170" spans="1:68" s="55" customFormat="1" ht="16.5" customHeight="1">
      <c r="A170" s="8" t="s">
        <v>12</v>
      </c>
      <c r="B170" s="214" t="s">
        <v>38</v>
      </c>
      <c r="C170" s="62" t="s">
        <v>6</v>
      </c>
      <c r="D170" s="117" t="s">
        <v>1</v>
      </c>
      <c r="E170" s="16"/>
      <c r="F170" s="123">
        <f>SUM(F171:F171)</f>
        <v>3000000</v>
      </c>
      <c r="G170" s="63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</row>
    <row r="171" spans="1:68" s="55" customFormat="1" ht="28.5" customHeight="1">
      <c r="A171" s="8"/>
      <c r="B171" s="296"/>
      <c r="C171" s="23" t="s">
        <v>81</v>
      </c>
      <c r="D171" s="117" t="s">
        <v>210</v>
      </c>
      <c r="E171" s="16" t="s">
        <v>88</v>
      </c>
      <c r="F171" s="102">
        <v>3000000</v>
      </c>
      <c r="G171" s="63" t="s">
        <v>81</v>
      </c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</row>
    <row r="172" spans="1:68" s="55" customFormat="1" ht="16.5" customHeight="1">
      <c r="A172" s="8"/>
      <c r="B172" s="166"/>
      <c r="C172" s="23"/>
      <c r="D172" s="117"/>
      <c r="E172" s="16"/>
      <c r="F172" s="136"/>
      <c r="G172" s="63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</row>
    <row r="173" spans="1:68" s="55" customFormat="1" ht="21" customHeight="1">
      <c r="A173" s="8" t="s">
        <v>12</v>
      </c>
      <c r="B173" s="214" t="s">
        <v>68</v>
      </c>
      <c r="C173" s="62" t="s">
        <v>69</v>
      </c>
      <c r="D173" s="117"/>
      <c r="E173" s="16"/>
      <c r="F173" s="123">
        <f>SUM(F174)</f>
        <v>3000000</v>
      </c>
      <c r="G173" s="63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</row>
    <row r="174" spans="1:68" s="55" customFormat="1" ht="21" customHeight="1">
      <c r="A174" s="8"/>
      <c r="B174" s="215"/>
      <c r="C174" s="23" t="s">
        <v>81</v>
      </c>
      <c r="D174" s="117" t="s">
        <v>210</v>
      </c>
      <c r="E174" s="16" t="s">
        <v>90</v>
      </c>
      <c r="F174" s="102">
        <v>3000000</v>
      </c>
      <c r="G174" s="63" t="s">
        <v>81</v>
      </c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</row>
    <row r="175" spans="1:68" s="55" customFormat="1" ht="15.75" customHeight="1">
      <c r="A175" s="8"/>
      <c r="B175" s="166"/>
      <c r="C175" s="23"/>
      <c r="D175" s="117"/>
      <c r="E175" s="16"/>
      <c r="F175" s="136"/>
      <c r="G175" s="63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</row>
    <row r="176" spans="1:68" s="55" customFormat="1" ht="17.25" customHeight="1">
      <c r="A176" s="8" t="s">
        <v>12</v>
      </c>
      <c r="B176" s="214" t="s">
        <v>39</v>
      </c>
      <c r="C176" s="62" t="s">
        <v>42</v>
      </c>
      <c r="D176" s="119" t="s">
        <v>1</v>
      </c>
      <c r="E176" s="16"/>
      <c r="F176" s="126">
        <f>SUM(F177)</f>
        <v>800000</v>
      </c>
      <c r="G176" s="63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</row>
    <row r="177" spans="1:68" s="55" customFormat="1" ht="19.5" customHeight="1">
      <c r="A177" s="8"/>
      <c r="B177" s="166"/>
      <c r="C177" s="23" t="s">
        <v>81</v>
      </c>
      <c r="D177" s="117" t="s">
        <v>210</v>
      </c>
      <c r="E177" s="16" t="s">
        <v>90</v>
      </c>
      <c r="F177" s="102">
        <v>800000</v>
      </c>
      <c r="G177" s="63" t="s">
        <v>81</v>
      </c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</row>
    <row r="178" spans="1:68" s="55" customFormat="1" ht="15" customHeight="1">
      <c r="A178" s="8"/>
      <c r="B178" s="166"/>
      <c r="C178" s="23"/>
      <c r="D178" s="119"/>
      <c r="E178" s="16"/>
      <c r="F178" s="137"/>
      <c r="G178" s="63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</row>
    <row r="179" spans="1:68" s="55" customFormat="1" ht="21.75" customHeight="1">
      <c r="A179" s="8" t="s">
        <v>12</v>
      </c>
      <c r="B179" s="214" t="s">
        <v>40</v>
      </c>
      <c r="C179" s="62" t="s">
        <v>43</v>
      </c>
      <c r="D179" s="119" t="s">
        <v>1</v>
      </c>
      <c r="E179" s="16"/>
      <c r="F179" s="126">
        <f>SUM(F180:F184)</f>
        <v>20050000</v>
      </c>
      <c r="G179" s="63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</row>
    <row r="180" spans="1:68" s="55" customFormat="1" ht="21.75" customHeight="1">
      <c r="A180" s="8"/>
      <c r="B180" s="166"/>
      <c r="C180" s="23" t="s">
        <v>81</v>
      </c>
      <c r="D180" s="117" t="s">
        <v>210</v>
      </c>
      <c r="E180" s="16" t="s">
        <v>88</v>
      </c>
      <c r="F180" s="102">
        <v>6000000</v>
      </c>
      <c r="G180" s="302" t="s">
        <v>81</v>
      </c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</row>
    <row r="181" spans="1:68" s="55" customFormat="1" ht="21.75" customHeight="1">
      <c r="A181" s="8"/>
      <c r="B181" s="166"/>
      <c r="C181" s="23" t="s">
        <v>264</v>
      </c>
      <c r="D181" s="119">
        <v>1</v>
      </c>
      <c r="E181" s="16" t="s">
        <v>101</v>
      </c>
      <c r="F181" s="102">
        <v>6000000</v>
      </c>
      <c r="G181" s="302" t="s">
        <v>119</v>
      </c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</row>
    <row r="182" spans="1:68" s="55" customFormat="1" ht="21.75" customHeight="1">
      <c r="A182" s="8"/>
      <c r="B182" s="166"/>
      <c r="C182" s="23" t="s">
        <v>229</v>
      </c>
      <c r="D182" s="119">
        <v>1</v>
      </c>
      <c r="E182" s="16" t="s">
        <v>101</v>
      </c>
      <c r="F182" s="102">
        <v>6000000</v>
      </c>
      <c r="G182" s="302" t="s">
        <v>117</v>
      </c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</row>
    <row r="183" spans="1:68" s="55" customFormat="1" ht="21.75" customHeight="1">
      <c r="A183" s="8"/>
      <c r="B183" s="166"/>
      <c r="C183" s="23" t="s">
        <v>230</v>
      </c>
      <c r="D183" s="119">
        <v>1</v>
      </c>
      <c r="E183" s="16" t="s">
        <v>90</v>
      </c>
      <c r="F183" s="102">
        <v>1750000</v>
      </c>
      <c r="G183" s="300" t="s">
        <v>118</v>
      </c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</row>
    <row r="184" spans="1:68" s="55" customFormat="1" ht="25.5" customHeight="1">
      <c r="A184" s="8"/>
      <c r="B184" s="143"/>
      <c r="C184" s="23" t="s">
        <v>231</v>
      </c>
      <c r="D184" s="119">
        <v>2</v>
      </c>
      <c r="E184" s="16" t="s">
        <v>88</v>
      </c>
      <c r="F184" s="102">
        <v>300000</v>
      </c>
      <c r="G184" s="300" t="s">
        <v>110</v>
      </c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</row>
    <row r="185" spans="1:68" s="55" customFormat="1" ht="21.75" customHeight="1">
      <c r="A185" s="8"/>
      <c r="B185" s="166"/>
      <c r="C185" s="23"/>
      <c r="D185" s="119"/>
      <c r="E185" s="16"/>
      <c r="F185" s="137"/>
      <c r="G185" s="63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</row>
    <row r="186" spans="1:68" s="55" customFormat="1" ht="21.75" customHeight="1">
      <c r="A186" s="8" t="s">
        <v>12</v>
      </c>
      <c r="B186" s="214" t="s">
        <v>95</v>
      </c>
      <c r="C186" s="62" t="s">
        <v>96</v>
      </c>
      <c r="D186" s="119" t="s">
        <v>1</v>
      </c>
      <c r="E186" s="16"/>
      <c r="F186" s="126">
        <f>SUM(F187:F187)</f>
        <v>2000000</v>
      </c>
      <c r="G186" s="63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</row>
    <row r="187" spans="1:68" s="55" customFormat="1" ht="19.5" customHeight="1">
      <c r="A187" s="8"/>
      <c r="B187" s="215"/>
      <c r="C187" s="23" t="s">
        <v>81</v>
      </c>
      <c r="D187" s="117" t="s">
        <v>210</v>
      </c>
      <c r="E187" s="16" t="s">
        <v>88</v>
      </c>
      <c r="F187" s="102">
        <v>2000000</v>
      </c>
      <c r="G187" s="63" t="s">
        <v>81</v>
      </c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</row>
    <row r="188" spans="1:68" s="55" customFormat="1" ht="18" customHeight="1">
      <c r="A188" s="8"/>
      <c r="B188" s="166"/>
      <c r="C188" s="64"/>
      <c r="D188" s="119"/>
      <c r="E188" s="16"/>
      <c r="F188" s="102"/>
      <c r="G188" s="302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</row>
    <row r="189" spans="1:68" s="55" customFormat="1" ht="21" customHeight="1">
      <c r="A189" s="8" t="s">
        <v>12</v>
      </c>
      <c r="B189" s="214" t="s">
        <v>41</v>
      </c>
      <c r="C189" s="68" t="s">
        <v>44</v>
      </c>
      <c r="D189" s="117" t="s">
        <v>1</v>
      </c>
      <c r="E189" s="125"/>
      <c r="F189" s="123">
        <f>SUM(F190:F191)</f>
        <v>13500000</v>
      </c>
      <c r="G189" s="63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</row>
    <row r="190" spans="1:68" s="55" customFormat="1" ht="18" customHeight="1">
      <c r="A190" s="8"/>
      <c r="B190" s="166"/>
      <c r="C190" s="23" t="s">
        <v>398</v>
      </c>
      <c r="D190" s="117">
        <v>2</v>
      </c>
      <c r="E190" s="16" t="s">
        <v>88</v>
      </c>
      <c r="F190" s="102">
        <v>12000000</v>
      </c>
      <c r="G190" s="300" t="s">
        <v>119</v>
      </c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</row>
    <row r="191" spans="1:68" s="55" customFormat="1" ht="17.25" customHeight="1">
      <c r="A191" s="8" t="s">
        <v>1</v>
      </c>
      <c r="B191" s="166"/>
      <c r="C191" s="23" t="s">
        <v>81</v>
      </c>
      <c r="D191" s="117">
        <v>1</v>
      </c>
      <c r="E191" s="16" t="s">
        <v>88</v>
      </c>
      <c r="F191" s="102">
        <v>1500000</v>
      </c>
      <c r="G191" s="300" t="s">
        <v>81</v>
      </c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</row>
    <row r="192" spans="1:68" s="55" customFormat="1" ht="18" customHeight="1">
      <c r="A192" s="8"/>
      <c r="B192" s="166"/>
      <c r="C192" s="64"/>
      <c r="D192" s="119"/>
      <c r="E192" s="16"/>
      <c r="F192" s="102"/>
      <c r="G192" s="302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</row>
    <row r="193" spans="1:68" s="55" customFormat="1" ht="24" customHeight="1">
      <c r="A193" s="8" t="s">
        <v>12</v>
      </c>
      <c r="B193" s="214" t="s">
        <v>70</v>
      </c>
      <c r="C193" s="68" t="s">
        <v>82</v>
      </c>
      <c r="D193" s="33"/>
      <c r="E193" s="41"/>
      <c r="F193" s="123">
        <f>SUM(F194:F196)</f>
        <v>5225000</v>
      </c>
      <c r="G193" s="63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</row>
    <row r="194" spans="1:68" s="55" customFormat="1" ht="28.5" customHeight="1">
      <c r="A194" s="72"/>
      <c r="B194" s="296"/>
      <c r="C194" s="23" t="s">
        <v>81</v>
      </c>
      <c r="D194" s="117" t="s">
        <v>210</v>
      </c>
      <c r="E194" s="16" t="s">
        <v>90</v>
      </c>
      <c r="F194" s="102">
        <v>5000000</v>
      </c>
      <c r="G194" s="299" t="s">
        <v>81</v>
      </c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</row>
    <row r="195" spans="1:68" s="55" customFormat="1" ht="18.75" customHeight="1">
      <c r="A195" s="72"/>
      <c r="B195" s="143"/>
      <c r="C195" s="23" t="s">
        <v>232</v>
      </c>
      <c r="D195" s="117">
        <v>1</v>
      </c>
      <c r="E195" s="16" t="s">
        <v>279</v>
      </c>
      <c r="F195" s="102">
        <v>25000</v>
      </c>
      <c r="G195" s="299" t="s">
        <v>113</v>
      </c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</row>
    <row r="196" spans="1:68" s="55" customFormat="1" ht="18.75" customHeight="1">
      <c r="A196" s="72"/>
      <c r="B196" s="143"/>
      <c r="C196" s="23" t="s">
        <v>83</v>
      </c>
      <c r="D196" s="117">
        <v>1</v>
      </c>
      <c r="E196" s="116" t="s">
        <v>90</v>
      </c>
      <c r="F196" s="102">
        <v>200000</v>
      </c>
      <c r="G196" s="299" t="s">
        <v>118</v>
      </c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</row>
    <row r="197" spans="1:68" s="55" customFormat="1" ht="22.5" customHeight="1">
      <c r="A197" s="72"/>
      <c r="B197" s="166"/>
      <c r="C197" s="23"/>
      <c r="D197" s="117"/>
      <c r="E197" s="116"/>
      <c r="F197" s="29">
        <f>SUM(F198)+F201</f>
        <v>110460000</v>
      </c>
      <c r="G197" s="299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</row>
    <row r="198" spans="1:68" s="55" customFormat="1" ht="21" customHeight="1">
      <c r="A198" s="8" t="s">
        <v>12</v>
      </c>
      <c r="B198" s="214" t="s">
        <v>45</v>
      </c>
      <c r="C198" s="62" t="s">
        <v>7</v>
      </c>
      <c r="D198" s="119" t="s">
        <v>1</v>
      </c>
      <c r="E198" s="108"/>
      <c r="F198" s="126">
        <f>SUM(F199:F199)</f>
        <v>500000</v>
      </c>
      <c r="G198" s="63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</row>
    <row r="199" spans="1:68" s="55" customFormat="1" ht="24" customHeight="1">
      <c r="A199" s="8"/>
      <c r="B199" s="296"/>
      <c r="C199" s="64" t="s">
        <v>81</v>
      </c>
      <c r="D199" s="119">
        <v>2</v>
      </c>
      <c r="E199" s="16" t="s">
        <v>88</v>
      </c>
      <c r="F199" s="102">
        <v>500000</v>
      </c>
      <c r="G199" s="302" t="s">
        <v>81</v>
      </c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</row>
    <row r="200" spans="1:68" s="55" customFormat="1" ht="18" customHeight="1">
      <c r="A200" s="8"/>
      <c r="B200" s="166"/>
      <c r="C200" s="64"/>
      <c r="D200" s="119"/>
      <c r="E200" s="16"/>
      <c r="F200" s="102"/>
      <c r="G200" s="302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</row>
    <row r="201" spans="1:68" s="55" customFormat="1" ht="19.5" customHeight="1">
      <c r="A201" s="8" t="s">
        <v>12</v>
      </c>
      <c r="B201" s="214" t="s">
        <v>46</v>
      </c>
      <c r="C201" s="62" t="s">
        <v>47</v>
      </c>
      <c r="D201" s="119"/>
      <c r="E201" s="108"/>
      <c r="F201" s="126">
        <f>SUM(F202:F217)</f>
        <v>109960000</v>
      </c>
      <c r="G201" s="63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</row>
    <row r="202" spans="1:68" s="55" customFormat="1" ht="18.75" customHeight="1">
      <c r="A202" s="8"/>
      <c r="B202" s="295"/>
      <c r="C202" s="23" t="s">
        <v>149</v>
      </c>
      <c r="D202" s="119">
        <v>1</v>
      </c>
      <c r="E202" s="16" t="s">
        <v>90</v>
      </c>
      <c r="F202" s="155">
        <v>20000000</v>
      </c>
      <c r="G202" s="299" t="s">
        <v>117</v>
      </c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</row>
    <row r="203" spans="1:68" s="55" customFormat="1" ht="18.75" customHeight="1">
      <c r="A203" s="8"/>
      <c r="B203" s="143"/>
      <c r="C203" s="23" t="s">
        <v>399</v>
      </c>
      <c r="D203" s="119">
        <v>2</v>
      </c>
      <c r="E203" s="16" t="s">
        <v>101</v>
      </c>
      <c r="F203" s="155">
        <v>5000000</v>
      </c>
      <c r="G203" s="299" t="s">
        <v>123</v>
      </c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</row>
    <row r="204" spans="1:68" s="55" customFormat="1" ht="18.75" customHeight="1">
      <c r="A204" s="8"/>
      <c r="B204" s="143"/>
      <c r="C204" s="23" t="s">
        <v>233</v>
      </c>
      <c r="D204" s="119">
        <v>2</v>
      </c>
      <c r="E204" s="16" t="s">
        <v>101</v>
      </c>
      <c r="F204" s="155">
        <v>25000</v>
      </c>
      <c r="G204" s="299" t="s">
        <v>125</v>
      </c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</row>
    <row r="205" spans="1:68" s="55" customFormat="1" ht="26.25" customHeight="1">
      <c r="A205" s="8"/>
      <c r="B205" s="143"/>
      <c r="C205" s="23" t="s">
        <v>400</v>
      </c>
      <c r="D205" s="119">
        <v>2</v>
      </c>
      <c r="E205" s="16" t="s">
        <v>90</v>
      </c>
      <c r="F205" s="155">
        <v>900000</v>
      </c>
      <c r="G205" s="299" t="s">
        <v>130</v>
      </c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</row>
    <row r="206" spans="1:68" s="55" customFormat="1" ht="27.75" customHeight="1">
      <c r="A206" s="8"/>
      <c r="B206" s="166"/>
      <c r="C206" s="23" t="s">
        <v>401</v>
      </c>
      <c r="D206" s="119">
        <v>2</v>
      </c>
      <c r="E206" s="16" t="s">
        <v>101</v>
      </c>
      <c r="F206" s="155">
        <v>4000000</v>
      </c>
      <c r="G206" s="299" t="s">
        <v>110</v>
      </c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</row>
    <row r="207" spans="1:68" s="55" customFormat="1" ht="24.75" customHeight="1">
      <c r="A207" s="8"/>
      <c r="B207" s="215"/>
      <c r="C207" s="23" t="s">
        <v>98</v>
      </c>
      <c r="D207" s="119">
        <v>2</v>
      </c>
      <c r="E207" s="16" t="s">
        <v>101</v>
      </c>
      <c r="F207" s="155">
        <v>35000</v>
      </c>
      <c r="G207" s="299" t="s">
        <v>114</v>
      </c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</row>
    <row r="208" spans="1:68" s="55" customFormat="1" ht="18.75" customHeight="1">
      <c r="A208" s="8"/>
      <c r="B208" s="216"/>
      <c r="C208" s="23" t="s">
        <v>234</v>
      </c>
      <c r="D208" s="119">
        <v>1</v>
      </c>
      <c r="E208" s="16" t="s">
        <v>90</v>
      </c>
      <c r="F208" s="155">
        <v>15000000</v>
      </c>
      <c r="G208" s="299" t="s">
        <v>120</v>
      </c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</row>
    <row r="209" spans="1:68" s="55" customFormat="1" ht="18.75" customHeight="1">
      <c r="A209" s="8"/>
      <c r="B209" s="143"/>
      <c r="C209" s="23" t="s">
        <v>97</v>
      </c>
      <c r="D209" s="119">
        <v>2</v>
      </c>
      <c r="E209" s="16" t="s">
        <v>90</v>
      </c>
      <c r="F209" s="155">
        <v>200000</v>
      </c>
      <c r="G209" s="299" t="s">
        <v>105</v>
      </c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</row>
    <row r="210" spans="1:68" s="55" customFormat="1" ht="18.75" customHeight="1">
      <c r="A210" s="8"/>
      <c r="B210" s="143"/>
      <c r="C210" s="23" t="s">
        <v>165</v>
      </c>
      <c r="D210" s="119">
        <v>2</v>
      </c>
      <c r="E210" s="116" t="s">
        <v>101</v>
      </c>
      <c r="F210" s="155">
        <v>500000</v>
      </c>
      <c r="G210" s="299" t="s">
        <v>124</v>
      </c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</row>
    <row r="211" spans="1:68" s="55" customFormat="1" ht="21" customHeight="1">
      <c r="A211" s="8"/>
      <c r="B211" s="215"/>
      <c r="C211" s="23" t="s">
        <v>235</v>
      </c>
      <c r="D211" s="119">
        <v>1</v>
      </c>
      <c r="E211" s="116" t="s">
        <v>101</v>
      </c>
      <c r="F211" s="155">
        <v>1300000</v>
      </c>
      <c r="G211" s="299" t="s">
        <v>107</v>
      </c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</row>
    <row r="212" spans="1:68" s="55" customFormat="1" ht="21.75" customHeight="1">
      <c r="A212" s="8"/>
      <c r="B212" s="166"/>
      <c r="C212" s="23" t="s">
        <v>236</v>
      </c>
      <c r="D212" s="119">
        <v>2</v>
      </c>
      <c r="E212" s="16" t="s">
        <v>101</v>
      </c>
      <c r="F212" s="155">
        <v>1500000</v>
      </c>
      <c r="G212" s="299" t="s">
        <v>106</v>
      </c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</row>
    <row r="213" spans="1:68" s="55" customFormat="1" ht="18.75" customHeight="1">
      <c r="A213" s="8"/>
      <c r="B213" s="143"/>
      <c r="C213" s="23" t="s">
        <v>402</v>
      </c>
      <c r="D213" s="119">
        <v>2</v>
      </c>
      <c r="E213" s="16" t="s">
        <v>88</v>
      </c>
      <c r="F213" s="155">
        <v>15000000</v>
      </c>
      <c r="G213" s="299" t="s">
        <v>118</v>
      </c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</row>
    <row r="214" spans="1:68" s="55" customFormat="1" ht="25.5" customHeight="1">
      <c r="A214" s="8"/>
      <c r="B214" s="215"/>
      <c r="C214" s="23" t="s">
        <v>265</v>
      </c>
      <c r="D214" s="119">
        <v>2</v>
      </c>
      <c r="E214" s="16" t="s">
        <v>88</v>
      </c>
      <c r="F214" s="155">
        <v>40000000</v>
      </c>
      <c r="G214" s="299" t="s">
        <v>119</v>
      </c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</row>
    <row r="215" spans="1:68" s="55" customFormat="1" ht="28.5" customHeight="1">
      <c r="A215" s="8"/>
      <c r="B215" s="215"/>
      <c r="C215" s="23" t="s">
        <v>128</v>
      </c>
      <c r="D215" s="119">
        <v>2</v>
      </c>
      <c r="E215" s="16" t="s">
        <v>88</v>
      </c>
      <c r="F215" s="155">
        <v>2500000</v>
      </c>
      <c r="G215" s="299" t="s">
        <v>113</v>
      </c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</row>
    <row r="216" spans="1:68" s="55" customFormat="1" ht="24" customHeight="1">
      <c r="A216" s="8"/>
      <c r="B216" s="215"/>
      <c r="C216" s="23" t="s">
        <v>403</v>
      </c>
      <c r="D216" s="119">
        <v>2</v>
      </c>
      <c r="E216" s="124" t="s">
        <v>88</v>
      </c>
      <c r="F216" s="155">
        <v>3000000</v>
      </c>
      <c r="G216" s="299" t="s">
        <v>81</v>
      </c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</row>
    <row r="217" spans="1:68" s="55" customFormat="1" ht="24" customHeight="1">
      <c r="A217" s="8"/>
      <c r="B217" s="215"/>
      <c r="C217" s="23" t="s">
        <v>201</v>
      </c>
      <c r="D217" s="119">
        <v>1</v>
      </c>
      <c r="E217" s="124" t="s">
        <v>408</v>
      </c>
      <c r="F217" s="155">
        <v>1000000</v>
      </c>
      <c r="G217" s="299" t="s">
        <v>107</v>
      </c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</row>
    <row r="218" spans="1:68" s="55" customFormat="1" ht="18" customHeight="1">
      <c r="A218" s="8"/>
      <c r="B218" s="166"/>
      <c r="C218" s="64"/>
      <c r="D218" s="119"/>
      <c r="E218" s="16"/>
      <c r="F218" s="102"/>
      <c r="G218" s="302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</row>
    <row r="219" spans="1:68" s="55" customFormat="1" ht="41.25" customHeight="1">
      <c r="A219" s="187" t="s">
        <v>48</v>
      </c>
      <c r="B219" s="304" t="s">
        <v>150</v>
      </c>
      <c r="C219" s="76"/>
      <c r="D219" s="119"/>
      <c r="E219" s="100"/>
      <c r="F219" s="205">
        <f>SUM(F220)</f>
        <v>38000000</v>
      </c>
      <c r="G219" s="63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</row>
    <row r="220" spans="1:68" s="55" customFormat="1" ht="19.5" customHeight="1">
      <c r="A220" s="8" t="s">
        <v>12</v>
      </c>
      <c r="B220" s="214" t="s">
        <v>49</v>
      </c>
      <c r="C220" s="62" t="s">
        <v>50</v>
      </c>
      <c r="D220" s="119"/>
      <c r="E220" s="16"/>
      <c r="F220" s="126">
        <f>SUM(F221)</f>
        <v>38000000</v>
      </c>
      <c r="G220" s="63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</row>
    <row r="221" spans="1:68" s="55" customFormat="1" ht="21" customHeight="1">
      <c r="A221" s="77"/>
      <c r="B221" s="215"/>
      <c r="C221" s="64" t="s">
        <v>277</v>
      </c>
      <c r="D221" s="119">
        <v>1</v>
      </c>
      <c r="E221" s="116" t="s">
        <v>88</v>
      </c>
      <c r="F221" s="102">
        <v>38000000</v>
      </c>
      <c r="G221" s="299" t="s">
        <v>120</v>
      </c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</row>
    <row r="222" spans="1:68" s="55" customFormat="1" ht="16.5" customHeight="1">
      <c r="A222" s="77"/>
      <c r="B222" s="215"/>
      <c r="C222" s="23"/>
      <c r="D222" s="143"/>
      <c r="E222" s="116"/>
      <c r="F222" s="205"/>
      <c r="G222" s="63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</row>
    <row r="223" spans="1:68" s="55" customFormat="1" ht="21.75" customHeight="1">
      <c r="A223" s="77"/>
      <c r="B223" s="5"/>
      <c r="C223" s="23"/>
      <c r="D223" s="143"/>
      <c r="E223" s="116"/>
      <c r="F223" s="205">
        <f>SUM(F224)+F233+F238+F248+F256+F265+F270</f>
        <v>218516179</v>
      </c>
      <c r="G223" s="63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</row>
    <row r="224" spans="1:68" s="55" customFormat="1" ht="21" customHeight="1">
      <c r="A224" s="8" t="s">
        <v>12</v>
      </c>
      <c r="B224" s="214" t="s">
        <v>51</v>
      </c>
      <c r="C224" s="62" t="s">
        <v>8</v>
      </c>
      <c r="D224" s="117" t="s">
        <v>1</v>
      </c>
      <c r="E224" s="116"/>
      <c r="F224" s="123">
        <f>SUM(F225:F231)</f>
        <v>13500000</v>
      </c>
      <c r="G224" s="63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</row>
    <row r="225" spans="1:68" s="55" customFormat="1" ht="20.25" customHeight="1">
      <c r="A225" s="80"/>
      <c r="B225" s="143"/>
      <c r="C225" s="23" t="s">
        <v>266</v>
      </c>
      <c r="D225" s="117">
        <v>1</v>
      </c>
      <c r="E225" s="116" t="s">
        <v>90</v>
      </c>
      <c r="F225" s="102">
        <v>3000000</v>
      </c>
      <c r="G225" s="299" t="s">
        <v>119</v>
      </c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</row>
    <row r="226" spans="1:68" s="55" customFormat="1" ht="19.5" customHeight="1">
      <c r="A226" s="80"/>
      <c r="B226" s="166"/>
      <c r="C226" s="23" t="s">
        <v>84</v>
      </c>
      <c r="D226" s="117">
        <v>1</v>
      </c>
      <c r="E226" s="116" t="s">
        <v>90</v>
      </c>
      <c r="F226" s="102">
        <v>7000000</v>
      </c>
      <c r="G226" s="299" t="s">
        <v>119</v>
      </c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</row>
    <row r="227" spans="1:68" s="55" customFormat="1" ht="24.75" customHeight="1">
      <c r="A227" s="80"/>
      <c r="B227" s="143"/>
      <c r="C227" s="23" t="s">
        <v>267</v>
      </c>
      <c r="D227" s="117">
        <v>2</v>
      </c>
      <c r="E227" s="116" t="s">
        <v>90</v>
      </c>
      <c r="F227" s="102">
        <v>400000</v>
      </c>
      <c r="G227" s="299" t="s">
        <v>110</v>
      </c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</row>
    <row r="228" spans="1:68" s="55" customFormat="1" ht="25.5" customHeight="1">
      <c r="A228" s="80"/>
      <c r="B228" s="166"/>
      <c r="C228" s="23" t="s">
        <v>238</v>
      </c>
      <c r="D228" s="117">
        <v>1</v>
      </c>
      <c r="E228" s="116" t="s">
        <v>90</v>
      </c>
      <c r="F228" s="102">
        <v>200000</v>
      </c>
      <c r="G228" s="299" t="s">
        <v>170</v>
      </c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</row>
    <row r="229" spans="1:68" s="55" customFormat="1" ht="21" customHeight="1">
      <c r="A229" s="80"/>
      <c r="B229" s="166"/>
      <c r="C229" s="23" t="s">
        <v>268</v>
      </c>
      <c r="D229" s="117">
        <v>2</v>
      </c>
      <c r="E229" s="116" t="s">
        <v>90</v>
      </c>
      <c r="F229" s="102">
        <v>200000</v>
      </c>
      <c r="G229" s="299" t="s">
        <v>129</v>
      </c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</row>
    <row r="230" spans="1:68" s="55" customFormat="1" ht="23.25" customHeight="1">
      <c r="A230" s="80"/>
      <c r="B230" s="305"/>
      <c r="C230" s="23" t="s">
        <v>239</v>
      </c>
      <c r="D230" s="117">
        <v>1</v>
      </c>
      <c r="E230" s="116" t="s">
        <v>101</v>
      </c>
      <c r="F230" s="102">
        <v>1700000</v>
      </c>
      <c r="G230" s="299" t="s">
        <v>107</v>
      </c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</row>
    <row r="231" spans="1:68" s="55" customFormat="1" ht="27.75" customHeight="1">
      <c r="A231" s="80"/>
      <c r="B231" s="166"/>
      <c r="C231" s="23" t="s">
        <v>404</v>
      </c>
      <c r="D231" s="117">
        <v>2</v>
      </c>
      <c r="E231" s="116" t="s">
        <v>101</v>
      </c>
      <c r="F231" s="102">
        <v>1000000</v>
      </c>
      <c r="G231" s="299" t="s">
        <v>105</v>
      </c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</row>
    <row r="232" spans="1:68" s="55" customFormat="1" ht="16.5" customHeight="1">
      <c r="A232" s="8"/>
      <c r="B232" s="166"/>
      <c r="C232" s="23"/>
      <c r="D232" s="119"/>
      <c r="E232" s="16"/>
      <c r="F232" s="137"/>
      <c r="G232" s="63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</row>
    <row r="233" spans="1:68" s="55" customFormat="1" ht="16.5" customHeight="1">
      <c r="A233" s="8" t="s">
        <v>12</v>
      </c>
      <c r="B233" s="214" t="s">
        <v>52</v>
      </c>
      <c r="C233" s="62" t="s">
        <v>58</v>
      </c>
      <c r="D233" s="119" t="s">
        <v>1</v>
      </c>
      <c r="E233" s="16"/>
      <c r="F233" s="134">
        <f>SUM(F234:F236)</f>
        <v>1210000</v>
      </c>
      <c r="G233" s="63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</row>
    <row r="234" spans="1:68" s="55" customFormat="1" ht="20.25" customHeight="1">
      <c r="A234" s="8"/>
      <c r="B234" s="215"/>
      <c r="C234" s="23" t="s">
        <v>131</v>
      </c>
      <c r="D234" s="119">
        <v>2</v>
      </c>
      <c r="E234" s="16" t="s">
        <v>88</v>
      </c>
      <c r="F234" s="102">
        <v>150000</v>
      </c>
      <c r="G234" s="299" t="s">
        <v>130</v>
      </c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</row>
    <row r="235" spans="1:68" s="55" customFormat="1" ht="18.75" customHeight="1">
      <c r="A235" s="8"/>
      <c r="B235" s="215"/>
      <c r="C235" s="23" t="s">
        <v>132</v>
      </c>
      <c r="D235" s="119">
        <v>2</v>
      </c>
      <c r="E235" s="16" t="s">
        <v>88</v>
      </c>
      <c r="F235" s="102">
        <v>60000</v>
      </c>
      <c r="G235" s="299" t="s">
        <v>130</v>
      </c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</row>
    <row r="236" spans="1:68" s="55" customFormat="1" ht="19.5" customHeight="1">
      <c r="A236" s="8"/>
      <c r="B236" s="215"/>
      <c r="C236" s="23" t="s">
        <v>133</v>
      </c>
      <c r="D236" s="119" t="s">
        <v>210</v>
      </c>
      <c r="E236" s="16" t="s">
        <v>88</v>
      </c>
      <c r="F236" s="102">
        <v>1000000</v>
      </c>
      <c r="G236" s="299" t="s">
        <v>124</v>
      </c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</row>
    <row r="237" spans="1:68" s="55" customFormat="1" ht="16.5" customHeight="1">
      <c r="A237" s="8"/>
      <c r="B237" s="166"/>
      <c r="C237" s="23"/>
      <c r="D237" s="119"/>
      <c r="E237" s="16"/>
      <c r="F237" s="137"/>
      <c r="G237" s="63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</row>
    <row r="238" spans="1:68" s="55" customFormat="1" ht="16.5" customHeight="1">
      <c r="A238" s="8" t="s">
        <v>12</v>
      </c>
      <c r="B238" s="214" t="s">
        <v>53</v>
      </c>
      <c r="C238" s="62" t="s">
        <v>59</v>
      </c>
      <c r="D238" s="119"/>
      <c r="E238" s="108"/>
      <c r="F238" s="126">
        <f>SUM(F239:F246)</f>
        <v>172030000</v>
      </c>
      <c r="G238" s="63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</row>
    <row r="239" spans="1:68" s="55" customFormat="1" ht="39" customHeight="1">
      <c r="A239" s="8"/>
      <c r="B239" s="215"/>
      <c r="C239" s="64" t="s">
        <v>85</v>
      </c>
      <c r="D239" s="119">
        <v>1</v>
      </c>
      <c r="E239" s="16" t="s">
        <v>101</v>
      </c>
      <c r="F239" s="102">
        <v>165000000</v>
      </c>
      <c r="G239" s="299" t="s">
        <v>170</v>
      </c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</row>
    <row r="240" spans="1:68" s="55" customFormat="1" ht="22.5" customHeight="1">
      <c r="A240" s="8"/>
      <c r="B240" s="215"/>
      <c r="C240" s="64" t="s">
        <v>202</v>
      </c>
      <c r="D240" s="119">
        <v>2</v>
      </c>
      <c r="E240" s="16" t="s">
        <v>88</v>
      </c>
      <c r="F240" s="102">
        <v>165000</v>
      </c>
      <c r="G240" s="299" t="s">
        <v>130</v>
      </c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</row>
    <row r="241" spans="1:68" s="55" customFormat="1" ht="22.5" customHeight="1">
      <c r="A241" s="8"/>
      <c r="B241" s="215"/>
      <c r="C241" s="64" t="s">
        <v>202</v>
      </c>
      <c r="D241" s="119">
        <v>2</v>
      </c>
      <c r="E241" s="16" t="s">
        <v>88</v>
      </c>
      <c r="F241" s="102">
        <v>165000</v>
      </c>
      <c r="G241" s="299" t="s">
        <v>124</v>
      </c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</row>
    <row r="242" spans="1:68" s="55" customFormat="1" ht="22.5" customHeight="1">
      <c r="A242" s="8"/>
      <c r="B242" s="215"/>
      <c r="C242" s="64" t="s">
        <v>86</v>
      </c>
      <c r="D242" s="119">
        <v>2</v>
      </c>
      <c r="E242" s="16" t="s">
        <v>88</v>
      </c>
      <c r="F242" s="102">
        <v>3000000</v>
      </c>
      <c r="G242" s="299" t="s">
        <v>107</v>
      </c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</row>
    <row r="243" spans="1:68" s="55" customFormat="1" ht="22.5" customHeight="1">
      <c r="A243" s="8"/>
      <c r="B243" s="166"/>
      <c r="C243" s="64" t="s">
        <v>203</v>
      </c>
      <c r="D243" s="119" t="s">
        <v>210</v>
      </c>
      <c r="E243" s="16" t="s">
        <v>101</v>
      </c>
      <c r="F243" s="102">
        <v>600000</v>
      </c>
      <c r="G243" s="299" t="s">
        <v>107</v>
      </c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</row>
    <row r="244" spans="1:68" s="55" customFormat="1" ht="22.5" customHeight="1">
      <c r="A244" s="8"/>
      <c r="B244" s="166"/>
      <c r="C244" s="64" t="s">
        <v>204</v>
      </c>
      <c r="D244" s="119">
        <v>2</v>
      </c>
      <c r="E244" s="16" t="s">
        <v>88</v>
      </c>
      <c r="F244" s="102">
        <v>1000000</v>
      </c>
      <c r="G244" s="299" t="s">
        <v>125</v>
      </c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</row>
    <row r="245" spans="1:68" s="55" customFormat="1" ht="22.5" customHeight="1">
      <c r="A245" s="8"/>
      <c r="B245" s="143"/>
      <c r="C245" s="64" t="s">
        <v>240</v>
      </c>
      <c r="D245" s="119">
        <v>2</v>
      </c>
      <c r="E245" s="16" t="s">
        <v>88</v>
      </c>
      <c r="F245" s="102">
        <v>1500000</v>
      </c>
      <c r="G245" s="299" t="s">
        <v>143</v>
      </c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</row>
    <row r="246" spans="1:68" s="55" customFormat="1" ht="22.5" customHeight="1">
      <c r="A246" s="8"/>
      <c r="B246" s="143"/>
      <c r="C246" s="64" t="s">
        <v>99</v>
      </c>
      <c r="D246" s="119">
        <v>2</v>
      </c>
      <c r="E246" s="16" t="s">
        <v>88</v>
      </c>
      <c r="F246" s="102">
        <v>600000</v>
      </c>
      <c r="G246" s="299" t="s">
        <v>140</v>
      </c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</row>
    <row r="247" spans="1:68" s="55" customFormat="1" ht="18.75" customHeight="1">
      <c r="A247" s="8"/>
      <c r="B247" s="143"/>
      <c r="C247" s="64"/>
      <c r="D247" s="119"/>
      <c r="E247" s="16"/>
      <c r="F247" s="102"/>
      <c r="G247" s="299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</row>
    <row r="248" spans="1:68" s="55" customFormat="1" ht="18.75" customHeight="1">
      <c r="A248" s="8" t="s">
        <v>12</v>
      </c>
      <c r="B248" s="214" t="s">
        <v>54</v>
      </c>
      <c r="C248" s="62" t="s">
        <v>60</v>
      </c>
      <c r="D248" s="119" t="s">
        <v>1</v>
      </c>
      <c r="E248" s="16"/>
      <c r="F248" s="126">
        <f>SUM(F249:F254)</f>
        <v>14580000</v>
      </c>
      <c r="G248" s="63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</row>
    <row r="249" spans="1:68" s="55" customFormat="1" ht="18.75" customHeight="1">
      <c r="A249" s="80"/>
      <c r="B249" s="166"/>
      <c r="C249" s="64" t="s">
        <v>241</v>
      </c>
      <c r="D249" s="119">
        <v>1</v>
      </c>
      <c r="E249" s="16" t="s">
        <v>90</v>
      </c>
      <c r="F249" s="102">
        <v>600000</v>
      </c>
      <c r="G249" s="60" t="s">
        <v>117</v>
      </c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</row>
    <row r="250" spans="1:68" s="55" customFormat="1" ht="24" customHeight="1">
      <c r="A250" s="80"/>
      <c r="B250" s="215"/>
      <c r="C250" s="64" t="s">
        <v>166</v>
      </c>
      <c r="D250" s="119">
        <v>2</v>
      </c>
      <c r="E250" s="16" t="s">
        <v>88</v>
      </c>
      <c r="F250" s="102">
        <v>4000000</v>
      </c>
      <c r="G250" s="60" t="s">
        <v>143</v>
      </c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</row>
    <row r="251" spans="1:68" s="55" customFormat="1" ht="23.25" customHeight="1">
      <c r="A251" s="80"/>
      <c r="B251" s="166"/>
      <c r="C251" s="64" t="s">
        <v>269</v>
      </c>
      <c r="D251" s="119">
        <v>1</v>
      </c>
      <c r="E251" s="16" t="s">
        <v>88</v>
      </c>
      <c r="F251" s="102">
        <v>9500000</v>
      </c>
      <c r="G251" s="60" t="s">
        <v>170</v>
      </c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</row>
    <row r="252" spans="1:68" s="180" customFormat="1" ht="24.75" customHeight="1">
      <c r="A252" s="181"/>
      <c r="B252" s="215"/>
      <c r="C252" s="64" t="s">
        <v>270</v>
      </c>
      <c r="D252" s="107">
        <v>2</v>
      </c>
      <c r="E252" s="16" t="s">
        <v>88</v>
      </c>
      <c r="F252" s="178">
        <v>230000</v>
      </c>
      <c r="G252" s="60" t="s">
        <v>207</v>
      </c>
      <c r="H252" s="200"/>
      <c r="I252" s="200"/>
      <c r="J252" s="200"/>
      <c r="K252" s="200"/>
      <c r="L252" s="200"/>
      <c r="M252" s="200"/>
      <c r="N252" s="200"/>
      <c r="O252" s="200"/>
      <c r="P252" s="200"/>
      <c r="Q252" s="200"/>
      <c r="R252" s="200"/>
      <c r="S252" s="200"/>
      <c r="T252" s="200"/>
      <c r="U252" s="200"/>
      <c r="V252" s="200"/>
      <c r="W252" s="200"/>
      <c r="X252" s="200"/>
      <c r="Y252" s="200"/>
      <c r="Z252" s="200"/>
      <c r="AA252" s="200"/>
      <c r="AB252" s="200"/>
      <c r="AC252" s="200"/>
      <c r="AD252" s="200"/>
      <c r="AE252" s="200"/>
      <c r="AF252" s="200"/>
      <c r="AG252" s="200"/>
      <c r="AH252" s="200"/>
      <c r="AI252" s="200"/>
      <c r="AJ252" s="200"/>
      <c r="AK252" s="200"/>
      <c r="AL252" s="200"/>
      <c r="AM252" s="200"/>
      <c r="AN252" s="200"/>
      <c r="AO252" s="200"/>
      <c r="AP252" s="200"/>
      <c r="AQ252" s="200"/>
      <c r="AR252" s="200"/>
      <c r="AS252" s="200"/>
      <c r="AT252" s="200"/>
      <c r="AU252" s="200"/>
      <c r="AV252" s="200"/>
      <c r="AW252" s="200"/>
      <c r="AX252" s="200"/>
      <c r="AY252" s="200"/>
      <c r="AZ252" s="200"/>
      <c r="BA252" s="200"/>
      <c r="BB252" s="200"/>
      <c r="BC252" s="200"/>
      <c r="BD252" s="200"/>
      <c r="BE252" s="200"/>
      <c r="BF252" s="200"/>
      <c r="BG252" s="200"/>
      <c r="BH252" s="200"/>
      <c r="BI252" s="200"/>
      <c r="BJ252" s="200"/>
      <c r="BK252" s="200"/>
      <c r="BL252" s="200"/>
      <c r="BM252" s="200"/>
      <c r="BN252" s="200"/>
      <c r="BO252" s="200"/>
      <c r="BP252" s="200"/>
    </row>
    <row r="253" spans="1:68" s="55" customFormat="1" ht="21" customHeight="1">
      <c r="A253" s="80"/>
      <c r="B253" s="166"/>
      <c r="C253" s="64" t="s">
        <v>242</v>
      </c>
      <c r="D253" s="119">
        <v>1</v>
      </c>
      <c r="E253" s="16" t="s">
        <v>90</v>
      </c>
      <c r="F253" s="102">
        <v>100000</v>
      </c>
      <c r="G253" s="60" t="s">
        <v>119</v>
      </c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</row>
    <row r="254" spans="1:68" s="55" customFormat="1" ht="30" customHeight="1">
      <c r="A254" s="80"/>
      <c r="B254" s="166"/>
      <c r="C254" s="64" t="s">
        <v>405</v>
      </c>
      <c r="D254" s="119">
        <v>2</v>
      </c>
      <c r="E254" s="16" t="s">
        <v>101</v>
      </c>
      <c r="F254" s="102">
        <v>150000</v>
      </c>
      <c r="G254" s="60" t="s">
        <v>142</v>
      </c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</row>
    <row r="255" spans="1:68" s="55" customFormat="1" ht="18.75" customHeight="1">
      <c r="A255" s="8"/>
      <c r="B255" s="143"/>
      <c r="C255" s="64"/>
      <c r="D255" s="119"/>
      <c r="E255" s="16"/>
      <c r="F255" s="102"/>
      <c r="G255" s="299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</row>
    <row r="256" spans="1:68" s="55" customFormat="1" ht="18.75" customHeight="1">
      <c r="A256" s="8" t="s">
        <v>12</v>
      </c>
      <c r="B256" s="214" t="s">
        <v>55</v>
      </c>
      <c r="C256" s="62" t="s">
        <v>61</v>
      </c>
      <c r="D256" s="119" t="s">
        <v>1</v>
      </c>
      <c r="E256" s="100"/>
      <c r="F256" s="126">
        <f>SUM(F257:F263)</f>
        <v>2700000</v>
      </c>
      <c r="G256" s="63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</row>
    <row r="257" spans="1:68" s="55" customFormat="1" ht="18.75" customHeight="1">
      <c r="A257" s="8"/>
      <c r="B257" s="166"/>
      <c r="C257" s="64" t="s">
        <v>271</v>
      </c>
      <c r="D257" s="119">
        <v>2</v>
      </c>
      <c r="E257" s="100" t="s">
        <v>88</v>
      </c>
      <c r="F257" s="102">
        <v>250000</v>
      </c>
      <c r="G257" s="60" t="s">
        <v>107</v>
      </c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</row>
    <row r="258" spans="1:68" s="55" customFormat="1" ht="18.75" customHeight="1">
      <c r="A258" s="8"/>
      <c r="B258" s="143"/>
      <c r="C258" s="64" t="s">
        <v>272</v>
      </c>
      <c r="D258" s="119">
        <v>2</v>
      </c>
      <c r="E258" s="100" t="s">
        <v>88</v>
      </c>
      <c r="F258" s="102">
        <v>800000</v>
      </c>
      <c r="G258" s="60" t="s">
        <v>107</v>
      </c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</row>
    <row r="259" spans="1:68" s="55" customFormat="1" ht="24.75" customHeight="1">
      <c r="A259" s="8"/>
      <c r="B259" s="166"/>
      <c r="C259" s="64" t="s">
        <v>406</v>
      </c>
      <c r="D259" s="119">
        <v>2</v>
      </c>
      <c r="E259" s="100" t="s">
        <v>88</v>
      </c>
      <c r="F259" s="102">
        <v>200000</v>
      </c>
      <c r="G259" s="60" t="s">
        <v>169</v>
      </c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</row>
    <row r="260" spans="1:68" s="55" customFormat="1" ht="18.75" customHeight="1">
      <c r="A260" s="8"/>
      <c r="B260" s="166"/>
      <c r="C260" s="64" t="s">
        <v>273</v>
      </c>
      <c r="D260" s="119">
        <v>1</v>
      </c>
      <c r="E260" s="116" t="s">
        <v>88</v>
      </c>
      <c r="F260" s="102">
        <v>550000</v>
      </c>
      <c r="G260" s="60" t="s">
        <v>117</v>
      </c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</row>
    <row r="261" spans="1:68" s="55" customFormat="1" ht="18" customHeight="1">
      <c r="A261" s="8"/>
      <c r="B261" s="166"/>
      <c r="C261" s="64" t="s">
        <v>87</v>
      </c>
      <c r="D261" s="119">
        <v>2</v>
      </c>
      <c r="E261" s="116" t="s">
        <v>88</v>
      </c>
      <c r="F261" s="102">
        <v>150000</v>
      </c>
      <c r="G261" s="60" t="s">
        <v>124</v>
      </c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</row>
    <row r="262" spans="1:68" s="55" customFormat="1" ht="24.75" customHeight="1">
      <c r="A262" s="8"/>
      <c r="B262" s="215"/>
      <c r="C262" s="64" t="s">
        <v>407</v>
      </c>
      <c r="D262" s="119">
        <v>2</v>
      </c>
      <c r="E262" s="116" t="s">
        <v>88</v>
      </c>
      <c r="F262" s="102">
        <v>200000</v>
      </c>
      <c r="G262" s="60" t="s">
        <v>103</v>
      </c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</row>
    <row r="263" spans="1:68" s="55" customFormat="1" ht="18.75" customHeight="1">
      <c r="A263" s="8"/>
      <c r="B263" s="166"/>
      <c r="C263" s="64" t="s">
        <v>274</v>
      </c>
      <c r="D263" s="119">
        <v>2</v>
      </c>
      <c r="E263" s="100" t="s">
        <v>88</v>
      </c>
      <c r="F263" s="102">
        <v>550000</v>
      </c>
      <c r="G263" s="60" t="s">
        <v>412</v>
      </c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</row>
    <row r="264" spans="1:68" s="55" customFormat="1" ht="18.75" customHeight="1">
      <c r="A264" s="8"/>
      <c r="B264" s="143"/>
      <c r="C264" s="64"/>
      <c r="D264" s="119"/>
      <c r="E264" s="16"/>
      <c r="F264" s="102"/>
      <c r="G264" s="299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</row>
    <row r="265" spans="1:68" s="55" customFormat="1" ht="18.75" customHeight="1">
      <c r="A265" s="189" t="s">
        <v>12</v>
      </c>
      <c r="B265" s="217" t="s">
        <v>56</v>
      </c>
      <c r="C265" s="190" t="s">
        <v>62</v>
      </c>
      <c r="D265" s="191" t="s">
        <v>1</v>
      </c>
      <c r="E265" s="192"/>
      <c r="F265" s="193">
        <f>SUM(F266:F268)</f>
        <v>6540000</v>
      </c>
      <c r="G265" s="63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</row>
    <row r="266" spans="1:68" s="201" customFormat="1" ht="18.75" customHeight="1">
      <c r="A266" s="8"/>
      <c r="B266" s="143"/>
      <c r="C266" s="64" t="s">
        <v>167</v>
      </c>
      <c r="D266" s="119" t="s">
        <v>210</v>
      </c>
      <c r="E266" s="100" t="s">
        <v>90</v>
      </c>
      <c r="F266" s="102">
        <v>3000000</v>
      </c>
      <c r="G266" s="300" t="s">
        <v>112</v>
      </c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202"/>
      <c r="AR266" s="77"/>
      <c r="AS266" s="77"/>
      <c r="AT266" s="77"/>
      <c r="AU266" s="77"/>
      <c r="AV266" s="77"/>
      <c r="AW266" s="77"/>
      <c r="AX266" s="77"/>
      <c r="AY266" s="77"/>
      <c r="AZ266" s="77"/>
      <c r="BA266" s="77"/>
      <c r="BB266" s="77"/>
      <c r="BC266" s="77"/>
      <c r="BD266" s="77"/>
      <c r="BE266" s="77"/>
      <c r="BF266" s="77"/>
      <c r="BG266" s="77"/>
      <c r="BH266" s="77"/>
      <c r="BI266" s="77"/>
      <c r="BJ266" s="77"/>
      <c r="BK266" s="77"/>
      <c r="BL266" s="77"/>
      <c r="BM266" s="77"/>
      <c r="BN266" s="77"/>
      <c r="BO266" s="77"/>
      <c r="BP266" s="77"/>
    </row>
    <row r="267" spans="1:68" s="201" customFormat="1" ht="18.75" customHeight="1">
      <c r="A267" s="8"/>
      <c r="B267" s="215"/>
      <c r="C267" s="64" t="s">
        <v>243</v>
      </c>
      <c r="D267" s="119">
        <v>2</v>
      </c>
      <c r="E267" s="100" t="s">
        <v>90</v>
      </c>
      <c r="F267" s="102">
        <v>40000</v>
      </c>
      <c r="G267" s="300" t="s">
        <v>124</v>
      </c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202"/>
      <c r="AR267" s="77"/>
      <c r="AS267" s="77"/>
      <c r="AT267" s="77"/>
      <c r="AU267" s="77"/>
      <c r="AV267" s="77"/>
      <c r="AW267" s="77"/>
      <c r="AX267" s="77"/>
      <c r="AY267" s="77"/>
      <c r="AZ267" s="77"/>
      <c r="BA267" s="77"/>
      <c r="BB267" s="77"/>
      <c r="BC267" s="77"/>
      <c r="BD267" s="77"/>
      <c r="BE267" s="77"/>
      <c r="BF267" s="77"/>
      <c r="BG267" s="77"/>
      <c r="BH267" s="77"/>
      <c r="BI267" s="77"/>
      <c r="BJ267" s="77"/>
      <c r="BK267" s="77"/>
      <c r="BL267" s="77"/>
      <c r="BM267" s="77"/>
      <c r="BN267" s="77"/>
      <c r="BO267" s="77"/>
      <c r="BP267" s="77"/>
    </row>
    <row r="268" spans="1:68" s="201" customFormat="1" ht="23.25" customHeight="1">
      <c r="A268" s="8"/>
      <c r="B268" s="296"/>
      <c r="C268" s="64" t="s">
        <v>151</v>
      </c>
      <c r="D268" s="119" t="s">
        <v>210</v>
      </c>
      <c r="E268" s="100" t="s">
        <v>90</v>
      </c>
      <c r="F268" s="102">
        <v>3500000</v>
      </c>
      <c r="G268" s="300" t="s">
        <v>112</v>
      </c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202"/>
      <c r="AR268" s="77"/>
      <c r="AS268" s="77"/>
      <c r="AT268" s="77"/>
      <c r="AU268" s="77"/>
      <c r="AV268" s="77"/>
      <c r="AW268" s="77"/>
      <c r="AX268" s="77"/>
      <c r="AY268" s="77"/>
      <c r="AZ268" s="77"/>
      <c r="BA268" s="77"/>
      <c r="BB268" s="77"/>
      <c r="BC268" s="77"/>
      <c r="BD268" s="77"/>
      <c r="BE268" s="77"/>
      <c r="BF268" s="77"/>
      <c r="BG268" s="77"/>
      <c r="BH268" s="77"/>
      <c r="BI268" s="77"/>
      <c r="BJ268" s="77"/>
      <c r="BK268" s="77"/>
      <c r="BL268" s="77"/>
      <c r="BM268" s="77"/>
      <c r="BN268" s="77"/>
      <c r="BO268" s="77"/>
      <c r="BP268" s="77"/>
    </row>
    <row r="269" spans="1:68" s="55" customFormat="1" ht="18.75" customHeight="1">
      <c r="A269" s="8"/>
      <c r="B269" s="143"/>
      <c r="C269" s="64"/>
      <c r="D269" s="119"/>
      <c r="E269" s="16"/>
      <c r="F269" s="102"/>
      <c r="G269" s="299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</row>
    <row r="270" spans="1:68" s="55" customFormat="1" ht="15.75" customHeight="1">
      <c r="A270" s="194" t="s">
        <v>12</v>
      </c>
      <c r="B270" s="218" t="s">
        <v>57</v>
      </c>
      <c r="C270" s="195" t="s">
        <v>63</v>
      </c>
      <c r="D270" s="196"/>
      <c r="E270" s="197"/>
      <c r="F270" s="198">
        <f>SUM(F271:F276)</f>
        <v>7956179</v>
      </c>
      <c r="G270" s="63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</row>
    <row r="271" spans="1:68" s="55" customFormat="1" ht="20.25" customHeight="1">
      <c r="A271" s="8"/>
      <c r="B271" s="166"/>
      <c r="C271" s="26" t="s">
        <v>244</v>
      </c>
      <c r="D271" s="119">
        <v>2</v>
      </c>
      <c r="E271" s="100" t="s">
        <v>101</v>
      </c>
      <c r="F271" s="102">
        <v>1196179</v>
      </c>
      <c r="G271" s="60" t="s">
        <v>142</v>
      </c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</row>
    <row r="272" spans="1:68" s="55" customFormat="1" ht="21" customHeight="1">
      <c r="A272" s="8"/>
      <c r="B272" s="166"/>
      <c r="C272" s="26" t="s">
        <v>245</v>
      </c>
      <c r="D272" s="147">
        <v>1</v>
      </c>
      <c r="E272" s="100" t="s">
        <v>90</v>
      </c>
      <c r="F272" s="102">
        <v>110000</v>
      </c>
      <c r="G272" s="60" t="s">
        <v>117</v>
      </c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</row>
    <row r="273" spans="1:68" s="55" customFormat="1" ht="21" customHeight="1">
      <c r="A273" s="8"/>
      <c r="B273" s="166"/>
      <c r="C273" s="26" t="s">
        <v>168</v>
      </c>
      <c r="D273" s="147">
        <v>2</v>
      </c>
      <c r="E273" s="100" t="s">
        <v>410</v>
      </c>
      <c r="F273" s="102">
        <v>650000</v>
      </c>
      <c r="G273" s="60" t="s">
        <v>169</v>
      </c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</row>
    <row r="274" spans="1:68" s="55" customFormat="1" ht="27" customHeight="1">
      <c r="A274" s="8"/>
      <c r="B274" s="166"/>
      <c r="C274" s="26" t="s">
        <v>246</v>
      </c>
      <c r="D274" s="147">
        <v>1</v>
      </c>
      <c r="E274" s="100" t="s">
        <v>408</v>
      </c>
      <c r="F274" s="102">
        <v>300000</v>
      </c>
      <c r="G274" s="60" t="s">
        <v>119</v>
      </c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</row>
    <row r="275" spans="1:68" s="55" customFormat="1" ht="30" customHeight="1">
      <c r="A275" s="8"/>
      <c r="B275" s="166"/>
      <c r="C275" s="26" t="s">
        <v>205</v>
      </c>
      <c r="D275" s="147">
        <v>2</v>
      </c>
      <c r="E275" s="100" t="s">
        <v>101</v>
      </c>
      <c r="F275" s="102">
        <v>500000</v>
      </c>
      <c r="G275" s="60" t="s">
        <v>107</v>
      </c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</row>
    <row r="276" spans="1:68" s="55" customFormat="1" ht="21.75" customHeight="1">
      <c r="A276" s="8"/>
      <c r="B276" s="166"/>
      <c r="C276" s="26" t="s">
        <v>247</v>
      </c>
      <c r="D276" s="147">
        <v>1</v>
      </c>
      <c r="E276" s="16" t="s">
        <v>90</v>
      </c>
      <c r="F276" s="102">
        <v>5200000</v>
      </c>
      <c r="G276" s="60" t="s">
        <v>117</v>
      </c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</row>
    <row r="277" spans="1:68" s="55" customFormat="1" ht="18" customHeight="1">
      <c r="A277" s="8"/>
      <c r="B277" s="166"/>
      <c r="C277" s="26"/>
      <c r="D277" s="147"/>
      <c r="E277" s="16"/>
      <c r="F277" s="102"/>
      <c r="G277" s="60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</row>
    <row r="278" spans="1:68" s="55" customFormat="1" ht="21.75" customHeight="1">
      <c r="A278" s="83"/>
      <c r="B278" s="219" t="s">
        <v>138</v>
      </c>
      <c r="C278" s="75" t="s">
        <v>137</v>
      </c>
      <c r="D278" s="147"/>
      <c r="E278" s="100"/>
      <c r="F278" s="207">
        <f>SUM(F279)+F284</f>
        <v>4600000</v>
      </c>
      <c r="G278" s="63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</row>
    <row r="279" spans="1:68" s="55" customFormat="1" ht="20.25" customHeight="1">
      <c r="A279" s="8" t="s">
        <v>12</v>
      </c>
      <c r="B279" s="210" t="s">
        <v>67</v>
      </c>
      <c r="C279" s="21" t="s">
        <v>71</v>
      </c>
      <c r="D279" s="33"/>
      <c r="E279" s="100"/>
      <c r="F279" s="148">
        <f>SUM(F280:F282)</f>
        <v>3600000</v>
      </c>
      <c r="G279" s="63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</row>
    <row r="280" spans="1:68" s="55" customFormat="1" ht="27" customHeight="1">
      <c r="A280" s="85"/>
      <c r="B280" s="215"/>
      <c r="C280" s="26" t="s">
        <v>206</v>
      </c>
      <c r="D280" s="147">
        <v>2</v>
      </c>
      <c r="E280" s="16" t="s">
        <v>101</v>
      </c>
      <c r="F280" s="102">
        <v>1600000</v>
      </c>
      <c r="G280" s="60" t="s">
        <v>107</v>
      </c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</row>
    <row r="281" spans="1:68" s="55" customFormat="1" ht="17.25" customHeight="1">
      <c r="A281" s="85"/>
      <c r="B281" s="220"/>
      <c r="C281" s="26" t="s">
        <v>248</v>
      </c>
      <c r="D281" s="147">
        <v>2</v>
      </c>
      <c r="E281" s="16" t="s">
        <v>101</v>
      </c>
      <c r="F281" s="102">
        <v>500000</v>
      </c>
      <c r="G281" s="60" t="s">
        <v>107</v>
      </c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</row>
    <row r="282" spans="1:68" s="55" customFormat="1" ht="28.5" customHeight="1">
      <c r="A282" s="85"/>
      <c r="B282" s="220"/>
      <c r="C282" s="26" t="s">
        <v>249</v>
      </c>
      <c r="D282" s="147">
        <v>2</v>
      </c>
      <c r="E282" s="100" t="s">
        <v>90</v>
      </c>
      <c r="F282" s="102">
        <v>1500000</v>
      </c>
      <c r="G282" s="60" t="s">
        <v>237</v>
      </c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</row>
    <row r="283" spans="1:68" s="55" customFormat="1" ht="18.75" customHeight="1">
      <c r="A283" s="8"/>
      <c r="B283" s="143"/>
      <c r="C283" s="64"/>
      <c r="D283" s="119"/>
      <c r="E283" s="16"/>
      <c r="F283" s="102"/>
      <c r="G283" s="299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</row>
    <row r="284" spans="1:68" s="55" customFormat="1" ht="24" customHeight="1">
      <c r="A284" s="8" t="s">
        <v>12</v>
      </c>
      <c r="B284" s="214" t="s">
        <v>64</v>
      </c>
      <c r="C284" s="20" t="s">
        <v>65</v>
      </c>
      <c r="D284" s="119" t="s">
        <v>1</v>
      </c>
      <c r="E284" s="108"/>
      <c r="F284" s="148">
        <f>SUM(F285:F285)</f>
        <v>1000000</v>
      </c>
      <c r="G284" s="63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  <c r="BE284" s="61"/>
      <c r="BF284" s="61"/>
      <c r="BG284" s="61"/>
      <c r="BH284" s="61"/>
      <c r="BI284" s="61"/>
      <c r="BJ284" s="61"/>
      <c r="BK284" s="61"/>
      <c r="BL284" s="61"/>
      <c r="BM284" s="61"/>
      <c r="BN284" s="61"/>
      <c r="BO284" s="61"/>
      <c r="BP284" s="61"/>
    </row>
    <row r="285" spans="1:68" s="55" customFormat="1" ht="20.25" customHeight="1">
      <c r="A285" s="8"/>
      <c r="B285" s="166"/>
      <c r="C285" s="26" t="s">
        <v>152</v>
      </c>
      <c r="D285" s="147" t="s">
        <v>210</v>
      </c>
      <c r="E285" s="100" t="s">
        <v>101</v>
      </c>
      <c r="F285" s="102">
        <v>1000000</v>
      </c>
      <c r="G285" s="60" t="s">
        <v>104</v>
      </c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  <c r="BE285" s="61"/>
      <c r="BF285" s="61"/>
      <c r="BG285" s="61"/>
      <c r="BH285" s="61"/>
      <c r="BI285" s="61"/>
      <c r="BJ285" s="61"/>
      <c r="BK285" s="61"/>
      <c r="BL285" s="61"/>
      <c r="BM285" s="61"/>
      <c r="BN285" s="61"/>
      <c r="BO285" s="61"/>
      <c r="BP285" s="61"/>
    </row>
    <row r="286" spans="1:68" s="55" customFormat="1" ht="24.75" customHeight="1">
      <c r="A286" s="8"/>
      <c r="B286" s="166"/>
      <c r="C286" s="26"/>
      <c r="D286" s="147"/>
      <c r="E286" s="16"/>
      <c r="F286" s="186"/>
      <c r="G286" s="60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  <c r="BE286" s="61"/>
      <c r="BF286" s="61"/>
      <c r="BG286" s="61"/>
      <c r="BH286" s="61"/>
      <c r="BI286" s="61"/>
      <c r="BJ286" s="61"/>
      <c r="BK286" s="61"/>
      <c r="BL286" s="61"/>
      <c r="BM286" s="61"/>
      <c r="BN286" s="61"/>
      <c r="BO286" s="61"/>
      <c r="BP286" s="61"/>
    </row>
    <row r="287" spans="1:68" s="55" customFormat="1" ht="24.75" customHeight="1">
      <c r="A287" s="8"/>
      <c r="B287" s="166"/>
      <c r="C287" s="26"/>
      <c r="D287" s="147"/>
      <c r="E287" s="16"/>
      <c r="F287" s="186">
        <f>SUM(F288)</f>
        <v>29000000</v>
      </c>
      <c r="G287" s="60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  <c r="BE287" s="61"/>
      <c r="BF287" s="61"/>
      <c r="BG287" s="61"/>
      <c r="BH287" s="61"/>
      <c r="BI287" s="61"/>
      <c r="BJ287" s="61"/>
      <c r="BK287" s="61"/>
      <c r="BL287" s="61"/>
      <c r="BM287" s="61"/>
      <c r="BN287" s="61"/>
      <c r="BO287" s="61"/>
      <c r="BP287" s="61"/>
    </row>
    <row r="288" spans="1:68" s="55" customFormat="1" ht="22.5" customHeight="1">
      <c r="A288" s="8"/>
      <c r="B288" s="210" t="s">
        <v>144</v>
      </c>
      <c r="C288" s="21" t="s">
        <v>145</v>
      </c>
      <c r="D288" s="147"/>
      <c r="E288" s="16"/>
      <c r="F288" s="148">
        <f>SUM(F289)+F290+F291+F292</f>
        <v>29000000</v>
      </c>
      <c r="G288" s="60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</row>
    <row r="289" spans="1:68" s="55" customFormat="1" ht="33.75" customHeight="1">
      <c r="A289" s="8"/>
      <c r="B289" s="221"/>
      <c r="C289" s="26" t="s">
        <v>278</v>
      </c>
      <c r="D289" s="149">
        <v>2</v>
      </c>
      <c r="E289" s="16" t="s">
        <v>408</v>
      </c>
      <c r="F289" s="102">
        <v>2000000</v>
      </c>
      <c r="G289" s="60" t="s">
        <v>104</v>
      </c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</row>
    <row r="290" spans="1:68" s="55" customFormat="1" ht="29.25" customHeight="1">
      <c r="A290" s="8"/>
      <c r="B290" s="221"/>
      <c r="C290" s="26" t="s">
        <v>278</v>
      </c>
      <c r="D290" s="149">
        <v>1</v>
      </c>
      <c r="E290" s="16" t="s">
        <v>408</v>
      </c>
      <c r="F290" s="102">
        <v>2000000</v>
      </c>
      <c r="G290" s="60" t="s">
        <v>143</v>
      </c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</row>
    <row r="291" spans="1:68" s="55" customFormat="1" ht="33.75" customHeight="1">
      <c r="A291" s="8"/>
      <c r="B291" s="221"/>
      <c r="C291" s="26" t="s">
        <v>275</v>
      </c>
      <c r="D291" s="149">
        <v>2</v>
      </c>
      <c r="E291" s="16" t="s">
        <v>209</v>
      </c>
      <c r="F291" s="102">
        <v>22000000</v>
      </c>
      <c r="G291" s="60" t="s">
        <v>110</v>
      </c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</row>
    <row r="292" spans="1:68" s="55" customFormat="1" ht="29.25" customHeight="1">
      <c r="A292" s="8"/>
      <c r="B292" s="221"/>
      <c r="C292" s="26" t="s">
        <v>276</v>
      </c>
      <c r="D292" s="149">
        <v>1</v>
      </c>
      <c r="E292" s="16" t="s">
        <v>409</v>
      </c>
      <c r="F292" s="102">
        <v>3000000</v>
      </c>
      <c r="G292" s="60" t="s">
        <v>140</v>
      </c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</row>
    <row r="293" spans="1:68" s="55" customFormat="1" ht="19.5" customHeight="1">
      <c r="A293" s="8"/>
      <c r="B293" s="44"/>
      <c r="C293" s="90"/>
      <c r="D293" s="147"/>
      <c r="E293" s="16"/>
      <c r="F293" s="102"/>
      <c r="G293" s="60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  <c r="BH293" s="61"/>
      <c r="BI293" s="61"/>
      <c r="BJ293" s="61"/>
      <c r="BK293" s="61"/>
      <c r="BL293" s="61"/>
      <c r="BM293" s="61"/>
      <c r="BN293" s="61"/>
      <c r="BO293" s="61"/>
      <c r="BP293" s="61"/>
    </row>
    <row r="294" spans="1:68" s="55" customFormat="1" ht="21.75" customHeight="1">
      <c r="A294" s="82" t="s">
        <v>66</v>
      </c>
      <c r="B294" s="166"/>
      <c r="C294" s="188" t="s">
        <v>212</v>
      </c>
      <c r="D294" s="157"/>
      <c r="E294" s="108"/>
      <c r="F294" s="303">
        <f>SUM(F6)+F11+F28+F40+F62+F67+F78+F85+F136+F150+F169+F197+F219+F223+F278+F287</f>
        <v>1419111179</v>
      </c>
      <c r="G294" s="63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</row>
    <row r="295" spans="6:7" ht="12.75">
      <c r="F295" s="32"/>
      <c r="G295" s="206"/>
    </row>
    <row r="296" spans="6:7" ht="12.75">
      <c r="F296" s="32"/>
      <c r="G296" s="206"/>
    </row>
    <row r="297" spans="6:7" ht="12.75">
      <c r="F297" s="32"/>
      <c r="G297" s="206"/>
    </row>
    <row r="298" spans="6:7" ht="12.75">
      <c r="F298" s="32"/>
      <c r="G298" s="206"/>
    </row>
    <row r="299" spans="6:7" ht="12.75">
      <c r="F299" s="32"/>
      <c r="G299" s="206"/>
    </row>
    <row r="300" spans="6:7" ht="12.75">
      <c r="F300" s="32"/>
      <c r="G300" s="206"/>
    </row>
    <row r="301" spans="6:7" ht="12.75">
      <c r="F301" s="32"/>
      <c r="G301" s="206"/>
    </row>
    <row r="302" spans="6:7" ht="12.75">
      <c r="F302" s="32"/>
      <c r="G302" s="206"/>
    </row>
    <row r="303" spans="6:7" ht="12.75">
      <c r="F303" s="32"/>
      <c r="G303" s="206"/>
    </row>
    <row r="304" spans="6:7" ht="12.75">
      <c r="F304" s="32"/>
      <c r="G304" s="206"/>
    </row>
    <row r="305" spans="6:7" ht="12.75">
      <c r="F305" s="32"/>
      <c r="G305" s="206"/>
    </row>
    <row r="306" spans="6:7" ht="12.75">
      <c r="F306" s="32"/>
      <c r="G306" s="206"/>
    </row>
    <row r="307" spans="6:7" ht="12.75">
      <c r="F307" s="32"/>
      <c r="G307" s="206"/>
    </row>
    <row r="308" spans="6:7" ht="12.75">
      <c r="F308" s="32"/>
      <c r="G308" s="206"/>
    </row>
    <row r="309" spans="6:7" ht="12.75">
      <c r="F309" s="32"/>
      <c r="G309" s="206"/>
    </row>
    <row r="310" spans="6:7" ht="12.75">
      <c r="F310" s="32"/>
      <c r="G310" s="206"/>
    </row>
    <row r="311" spans="6:7" ht="12.75">
      <c r="F311" s="32"/>
      <c r="G311" s="206"/>
    </row>
    <row r="312" spans="6:7" ht="12.75">
      <c r="F312" s="32"/>
      <c r="G312" s="206"/>
    </row>
    <row r="313" spans="6:7" ht="12.75">
      <c r="F313" s="32"/>
      <c r="G313" s="206"/>
    </row>
    <row r="314" spans="6:7" ht="12.75">
      <c r="F314" s="32"/>
      <c r="G314" s="206"/>
    </row>
    <row r="315" spans="6:7" ht="12.75">
      <c r="F315" s="32"/>
      <c r="G315" s="206"/>
    </row>
    <row r="316" spans="6:7" ht="12.75">
      <c r="F316" s="32"/>
      <c r="G316" s="206"/>
    </row>
    <row r="317" spans="6:7" ht="12.75">
      <c r="F317" s="32"/>
      <c r="G317" s="206"/>
    </row>
    <row r="318" spans="6:7" ht="12.75">
      <c r="F318" s="32"/>
      <c r="G318" s="206"/>
    </row>
    <row r="319" spans="6:7" ht="12.75">
      <c r="F319" s="32"/>
      <c r="G319" s="206"/>
    </row>
    <row r="320" spans="6:7" ht="12.75">
      <c r="F320" s="32"/>
      <c r="G320" s="206"/>
    </row>
    <row r="321" spans="6:7" ht="12.75">
      <c r="F321" s="32"/>
      <c r="G321" s="206"/>
    </row>
    <row r="322" spans="6:7" ht="12.75">
      <c r="F322" s="32"/>
      <c r="G322" s="206"/>
    </row>
    <row r="323" spans="6:7" ht="12.75">
      <c r="F323" s="32"/>
      <c r="G323" s="206"/>
    </row>
    <row r="324" spans="6:7" ht="12.75">
      <c r="F324" s="32"/>
      <c r="G324" s="206"/>
    </row>
    <row r="325" spans="6:7" ht="12.75">
      <c r="F325" s="32"/>
      <c r="G325" s="206"/>
    </row>
    <row r="326" spans="6:7" ht="12.75">
      <c r="F326" s="32"/>
      <c r="G326" s="206"/>
    </row>
    <row r="327" spans="6:7" ht="12.75">
      <c r="F327" s="32"/>
      <c r="G327" s="206"/>
    </row>
    <row r="328" spans="6:7" ht="12.75">
      <c r="F328" s="32"/>
      <c r="G328" s="206"/>
    </row>
    <row r="329" spans="6:7" ht="12.75">
      <c r="F329" s="32"/>
      <c r="G329" s="206"/>
    </row>
    <row r="330" spans="6:7" ht="12.75">
      <c r="F330" s="32"/>
      <c r="G330" s="206"/>
    </row>
    <row r="331" spans="6:7" ht="12.75">
      <c r="F331" s="32"/>
      <c r="G331" s="206"/>
    </row>
    <row r="332" spans="6:7" ht="12.75">
      <c r="F332" s="32"/>
      <c r="G332" s="206"/>
    </row>
    <row r="333" spans="6:7" ht="12.75">
      <c r="F333" s="32"/>
      <c r="G333" s="206"/>
    </row>
    <row r="334" spans="6:7" ht="12.75">
      <c r="F334" s="32"/>
      <c r="G334" s="206"/>
    </row>
    <row r="335" spans="6:7" ht="12.75">
      <c r="F335" s="32"/>
      <c r="G335" s="206"/>
    </row>
    <row r="336" spans="6:7" ht="12.75">
      <c r="F336" s="32"/>
      <c r="G336" s="206"/>
    </row>
    <row r="337" spans="6:7" ht="12.75">
      <c r="F337" s="32"/>
      <c r="G337" s="206"/>
    </row>
    <row r="338" spans="6:7" ht="12.75">
      <c r="F338" s="32"/>
      <c r="G338" s="206"/>
    </row>
    <row r="339" spans="6:7" ht="12.75">
      <c r="F339" s="32"/>
      <c r="G339" s="206"/>
    </row>
    <row r="340" spans="6:7" ht="12.75">
      <c r="F340" s="32"/>
      <c r="G340" s="206"/>
    </row>
    <row r="341" spans="6:7" ht="12.75">
      <c r="F341" s="32"/>
      <c r="G341" s="206"/>
    </row>
    <row r="342" spans="6:7" ht="12.75">
      <c r="F342" s="32"/>
      <c r="G342" s="206"/>
    </row>
    <row r="343" spans="6:7" ht="12.75">
      <c r="F343" s="32"/>
      <c r="G343" s="206"/>
    </row>
    <row r="344" spans="6:7" ht="12.75">
      <c r="F344" s="32"/>
      <c r="G344" s="206"/>
    </row>
    <row r="345" spans="6:7" ht="12.75">
      <c r="F345" s="32"/>
      <c r="G345" s="206"/>
    </row>
    <row r="346" spans="6:7" ht="12.75">
      <c r="F346" s="32"/>
      <c r="G346" s="206"/>
    </row>
    <row r="347" spans="6:7" ht="12.75">
      <c r="F347" s="32"/>
      <c r="G347" s="206"/>
    </row>
    <row r="348" spans="6:7" ht="12.75">
      <c r="F348" s="32"/>
      <c r="G348" s="206"/>
    </row>
    <row r="349" spans="6:7" ht="12.75">
      <c r="F349" s="32"/>
      <c r="G349" s="206"/>
    </row>
    <row r="350" spans="6:7" ht="12.75">
      <c r="F350" s="32"/>
      <c r="G350" s="206"/>
    </row>
    <row r="351" spans="6:7" ht="12.75">
      <c r="F351" s="32"/>
      <c r="G351" s="206"/>
    </row>
    <row r="352" spans="6:7" ht="12.75">
      <c r="F352" s="32"/>
      <c r="G352" s="206"/>
    </row>
    <row r="353" spans="6:7" ht="12.75">
      <c r="F353" s="32"/>
      <c r="G353" s="206"/>
    </row>
    <row r="354" spans="6:7" ht="12.75">
      <c r="F354" s="32"/>
      <c r="G354" s="206"/>
    </row>
    <row r="355" spans="6:7" ht="12.75">
      <c r="F355" s="32"/>
      <c r="G355" s="206"/>
    </row>
    <row r="356" spans="6:7" ht="12.75">
      <c r="F356" s="32"/>
      <c r="G356" s="206"/>
    </row>
    <row r="357" spans="6:7" ht="12.75">
      <c r="F357" s="32"/>
      <c r="G357" s="206"/>
    </row>
    <row r="358" spans="6:7" ht="12.75">
      <c r="F358" s="32"/>
      <c r="G358" s="206"/>
    </row>
    <row r="359" spans="6:7" ht="12.75">
      <c r="F359" s="32"/>
      <c r="G359" s="206"/>
    </row>
    <row r="360" spans="6:7" ht="12.75">
      <c r="F360" s="32"/>
      <c r="G360" s="206"/>
    </row>
    <row r="361" spans="6:7" ht="12.75">
      <c r="F361" s="32"/>
      <c r="G361" s="206"/>
    </row>
    <row r="362" spans="6:7" ht="12.75">
      <c r="F362" s="32"/>
      <c r="G362" s="206"/>
    </row>
    <row r="363" spans="6:7" ht="12.75">
      <c r="F363" s="32"/>
      <c r="G363" s="206"/>
    </row>
    <row r="364" spans="6:7" ht="12.75">
      <c r="F364" s="32"/>
      <c r="G364" s="206"/>
    </row>
    <row r="365" spans="6:7" ht="12.75">
      <c r="F365" s="32"/>
      <c r="G365" s="206"/>
    </row>
    <row r="366" spans="6:7" ht="12.75">
      <c r="F366" s="32"/>
      <c r="G366" s="206"/>
    </row>
    <row r="367" spans="6:7" ht="12.75">
      <c r="F367" s="32"/>
      <c r="G367" s="206"/>
    </row>
    <row r="368" spans="6:7" ht="12.75">
      <c r="F368" s="32"/>
      <c r="G368" s="206"/>
    </row>
    <row r="369" spans="6:7" ht="12.75">
      <c r="F369" s="32"/>
      <c r="G369" s="206"/>
    </row>
    <row r="370" spans="6:7" ht="12.75">
      <c r="F370" s="32"/>
      <c r="G370" s="206"/>
    </row>
    <row r="371" spans="6:7" ht="12.75">
      <c r="F371" s="32"/>
      <c r="G371" s="206"/>
    </row>
    <row r="372" spans="6:7" ht="12.75">
      <c r="F372" s="32"/>
      <c r="G372" s="206"/>
    </row>
    <row r="373" spans="6:7" ht="12.75">
      <c r="F373" s="32"/>
      <c r="G373" s="206"/>
    </row>
    <row r="374" spans="6:7" ht="12.75">
      <c r="F374" s="32"/>
      <c r="G374" s="206"/>
    </row>
    <row r="375" spans="6:7" ht="12.75">
      <c r="F375" s="32"/>
      <c r="G375" s="206"/>
    </row>
    <row r="376" spans="6:7" ht="12.75">
      <c r="F376" s="32"/>
      <c r="G376" s="206"/>
    </row>
    <row r="377" spans="6:7" ht="12.75">
      <c r="F377" s="32"/>
      <c r="G377" s="206"/>
    </row>
    <row r="378" spans="6:7" ht="12.75">
      <c r="F378" s="32"/>
      <c r="G378" s="206"/>
    </row>
    <row r="379" spans="6:7" ht="12.75">
      <c r="F379" s="32"/>
      <c r="G379" s="206"/>
    </row>
    <row r="380" spans="6:7" ht="12.75">
      <c r="F380" s="32"/>
      <c r="G380" s="206"/>
    </row>
    <row r="381" spans="6:7" ht="12.75">
      <c r="F381" s="32"/>
      <c r="G381" s="206"/>
    </row>
    <row r="382" spans="6:7" ht="12.75">
      <c r="F382" s="32"/>
      <c r="G382" s="206"/>
    </row>
    <row r="383" spans="6:7" ht="12.75">
      <c r="F383" s="32"/>
      <c r="G383" s="206"/>
    </row>
    <row r="384" spans="6:7" ht="12.75">
      <c r="F384" s="32"/>
      <c r="G384" s="206"/>
    </row>
    <row r="385" spans="6:7" ht="12.75">
      <c r="F385" s="32"/>
      <c r="G385" s="206"/>
    </row>
    <row r="386" spans="6:7" ht="12.75">
      <c r="F386" s="32"/>
      <c r="G386" s="206"/>
    </row>
    <row r="387" spans="6:7" ht="12.75">
      <c r="F387" s="32"/>
      <c r="G387" s="206"/>
    </row>
    <row r="388" spans="6:7" ht="12.75">
      <c r="F388" s="32"/>
      <c r="G388" s="206"/>
    </row>
    <row r="389" spans="6:7" ht="12.75">
      <c r="F389" s="32"/>
      <c r="G389" s="206"/>
    </row>
    <row r="390" spans="6:7" ht="12.75">
      <c r="F390" s="32"/>
      <c r="G390" s="206"/>
    </row>
    <row r="391" spans="6:7" ht="12.75">
      <c r="F391" s="32"/>
      <c r="G391" s="206"/>
    </row>
    <row r="392" spans="6:7" ht="12.75">
      <c r="F392" s="32"/>
      <c r="G392" s="206"/>
    </row>
    <row r="393" spans="6:7" ht="12.75">
      <c r="F393" s="32"/>
      <c r="G393" s="206"/>
    </row>
    <row r="394" spans="6:7" ht="12.75">
      <c r="F394" s="32"/>
      <c r="G394" s="206"/>
    </row>
    <row r="395" spans="6:7" ht="12.75">
      <c r="F395" s="32"/>
      <c r="G395" s="206"/>
    </row>
    <row r="396" spans="6:7" ht="12.75">
      <c r="F396" s="32"/>
      <c r="G396" s="206"/>
    </row>
    <row r="397" spans="6:7" ht="12.75">
      <c r="F397" s="32"/>
      <c r="G397" s="206"/>
    </row>
    <row r="398" spans="6:7" ht="12.75">
      <c r="F398" s="32"/>
      <c r="G398" s="206"/>
    </row>
    <row r="399" spans="6:7" ht="12.75">
      <c r="F399" s="32"/>
      <c r="G399" s="206"/>
    </row>
    <row r="400" spans="6:7" ht="12.75">
      <c r="F400" s="32"/>
      <c r="G400" s="206"/>
    </row>
    <row r="401" spans="6:7" ht="12.75">
      <c r="F401" s="32"/>
      <c r="G401" s="206"/>
    </row>
    <row r="402" spans="6:7" ht="12.75">
      <c r="F402" s="32"/>
      <c r="G402" s="206"/>
    </row>
    <row r="403" spans="6:7" ht="12.75">
      <c r="F403" s="32"/>
      <c r="G403" s="206"/>
    </row>
    <row r="404" spans="6:7" ht="12.75">
      <c r="F404" s="32"/>
      <c r="G404" s="206"/>
    </row>
    <row r="405" spans="6:7" ht="12.75">
      <c r="F405" s="32"/>
      <c r="G405" s="206"/>
    </row>
    <row r="406" spans="6:7" ht="12.75">
      <c r="F406" s="32"/>
      <c r="G406" s="206"/>
    </row>
    <row r="407" spans="6:7" ht="12.75">
      <c r="F407" s="32"/>
      <c r="G407" s="206"/>
    </row>
    <row r="408" spans="6:7" ht="12.75">
      <c r="F408" s="32"/>
      <c r="G408" s="206"/>
    </row>
    <row r="409" spans="6:7" ht="12.75">
      <c r="F409" s="32"/>
      <c r="G409" s="206"/>
    </row>
    <row r="410" spans="6:7" ht="12.75">
      <c r="F410" s="32"/>
      <c r="G410" s="206"/>
    </row>
    <row r="411" spans="6:7" ht="12.75">
      <c r="F411" s="32"/>
      <c r="G411" s="206"/>
    </row>
    <row r="412" spans="6:7" ht="12.75">
      <c r="F412" s="32"/>
      <c r="G412" s="206"/>
    </row>
    <row r="413" spans="6:7" ht="12.75">
      <c r="F413" s="32"/>
      <c r="G413" s="206"/>
    </row>
    <row r="414" spans="6:7" ht="12.75">
      <c r="F414" s="32"/>
      <c r="G414" s="206"/>
    </row>
    <row r="415" spans="6:7" ht="12.75">
      <c r="F415" s="32"/>
      <c r="G415" s="206"/>
    </row>
    <row r="416" spans="6:7" ht="12.75">
      <c r="F416" s="32"/>
      <c r="G416" s="206"/>
    </row>
    <row r="417" spans="6:7" ht="12.75">
      <c r="F417" s="32"/>
      <c r="G417" s="206"/>
    </row>
    <row r="418" spans="6:7" ht="12.75">
      <c r="F418" s="32"/>
      <c r="G418" s="206"/>
    </row>
    <row r="419" spans="6:7" ht="12.75">
      <c r="F419" s="32"/>
      <c r="G419" s="206"/>
    </row>
    <row r="420" spans="6:7" ht="12.75">
      <c r="F420" s="32"/>
      <c r="G420" s="206"/>
    </row>
    <row r="421" spans="6:7" ht="12.75">
      <c r="F421" s="32"/>
      <c r="G421" s="206"/>
    </row>
    <row r="422" spans="6:7" ht="12.75">
      <c r="F422" s="32"/>
      <c r="G422" s="206"/>
    </row>
    <row r="423" spans="6:7" ht="12.75">
      <c r="F423" s="32"/>
      <c r="G423" s="206"/>
    </row>
    <row r="424" spans="6:7" ht="12.75">
      <c r="F424" s="32"/>
      <c r="G424" s="206"/>
    </row>
    <row r="425" spans="6:7" ht="12.75">
      <c r="F425" s="32"/>
      <c r="G425" s="206"/>
    </row>
    <row r="426" spans="6:7" ht="12.75">
      <c r="F426" s="32"/>
      <c r="G426" s="206"/>
    </row>
    <row r="427" spans="6:7" ht="12.75">
      <c r="F427" s="32"/>
      <c r="G427" s="206"/>
    </row>
    <row r="428" spans="6:7" ht="12.75">
      <c r="F428" s="32"/>
      <c r="G428" s="206"/>
    </row>
    <row r="429" spans="6:7" ht="12.75">
      <c r="F429" s="32"/>
      <c r="G429" s="206"/>
    </row>
    <row r="430" spans="6:7" ht="12.75">
      <c r="F430" s="32"/>
      <c r="G430" s="206"/>
    </row>
    <row r="431" spans="6:7" ht="12.75">
      <c r="F431" s="32"/>
      <c r="G431" s="206"/>
    </row>
    <row r="432" spans="6:7" ht="12.75">
      <c r="F432" s="32"/>
      <c r="G432" s="206"/>
    </row>
    <row r="433" spans="6:7" ht="12.75">
      <c r="F433" s="32"/>
      <c r="G433" s="206"/>
    </row>
    <row r="434" spans="6:7" ht="12.75">
      <c r="F434" s="32"/>
      <c r="G434" s="206"/>
    </row>
    <row r="435" spans="6:7" ht="12.75">
      <c r="F435" s="32"/>
      <c r="G435" s="206"/>
    </row>
    <row r="436" spans="6:7" ht="12.75">
      <c r="F436" s="32"/>
      <c r="G436" s="206"/>
    </row>
    <row r="437" spans="6:7" ht="12.75">
      <c r="F437" s="32"/>
      <c r="G437" s="206"/>
    </row>
    <row r="438" spans="6:7" ht="12.75">
      <c r="F438" s="32"/>
      <c r="G438" s="206"/>
    </row>
    <row r="439" spans="6:7" ht="12.75">
      <c r="F439" s="32"/>
      <c r="G439" s="206"/>
    </row>
    <row r="440" spans="6:7" ht="12.75">
      <c r="F440" s="32"/>
      <c r="G440" s="206"/>
    </row>
    <row r="441" spans="6:7" ht="12.75">
      <c r="F441" s="32"/>
      <c r="G441" s="206"/>
    </row>
    <row r="442" spans="6:7" ht="12.75">
      <c r="F442" s="32"/>
      <c r="G442" s="206"/>
    </row>
    <row r="443" spans="6:7" ht="12.75">
      <c r="F443" s="32"/>
      <c r="G443" s="206"/>
    </row>
    <row r="444" spans="6:7" ht="12.75">
      <c r="F444" s="32"/>
      <c r="G444" s="206"/>
    </row>
    <row r="445" spans="6:7" ht="12.75">
      <c r="F445" s="32"/>
      <c r="G445" s="206"/>
    </row>
    <row r="446" spans="6:7" ht="12.75">
      <c r="F446" s="32"/>
      <c r="G446" s="206"/>
    </row>
    <row r="447" spans="6:7" ht="12.75">
      <c r="F447" s="32"/>
      <c r="G447" s="206"/>
    </row>
    <row r="448" spans="6:7" ht="12.75">
      <c r="F448" s="32"/>
      <c r="G448" s="206"/>
    </row>
    <row r="449" spans="6:7" ht="12.75">
      <c r="F449" s="32"/>
      <c r="G449" s="206"/>
    </row>
    <row r="450" spans="6:7" ht="12.75">
      <c r="F450" s="32"/>
      <c r="G450" s="206"/>
    </row>
    <row r="451" spans="6:7" ht="12.75">
      <c r="F451" s="32"/>
      <c r="G451" s="206"/>
    </row>
    <row r="452" spans="6:7" ht="12.75">
      <c r="F452" s="32"/>
      <c r="G452" s="206"/>
    </row>
    <row r="453" spans="6:7" ht="12.75">
      <c r="F453" s="32"/>
      <c r="G453" s="206"/>
    </row>
    <row r="454" spans="6:7" ht="12.75">
      <c r="F454" s="32"/>
      <c r="G454" s="206"/>
    </row>
    <row r="455" spans="6:7" ht="12.75">
      <c r="F455" s="32"/>
      <c r="G455" s="206"/>
    </row>
    <row r="456" spans="6:7" ht="12.75">
      <c r="F456" s="32"/>
      <c r="G456" s="206"/>
    </row>
    <row r="457" spans="6:7" ht="12.75">
      <c r="F457" s="32"/>
      <c r="G457" s="206"/>
    </row>
    <row r="458" spans="6:7" ht="12.75">
      <c r="F458" s="32"/>
      <c r="G458" s="206"/>
    </row>
    <row r="459" spans="6:7" ht="12.75">
      <c r="F459" s="32"/>
      <c r="G459" s="206"/>
    </row>
    <row r="460" spans="6:7" ht="12.75">
      <c r="F460" s="32"/>
      <c r="G460" s="206"/>
    </row>
    <row r="461" spans="6:7" ht="12.75">
      <c r="F461" s="32"/>
      <c r="G461" s="206"/>
    </row>
    <row r="462" spans="6:7" ht="12.75">
      <c r="F462" s="32"/>
      <c r="G462" s="206"/>
    </row>
    <row r="463" spans="6:7" ht="12.75">
      <c r="F463" s="32"/>
      <c r="G463" s="206"/>
    </row>
    <row r="464" spans="6:7" ht="12.75">
      <c r="F464" s="32"/>
      <c r="G464" s="206"/>
    </row>
    <row r="465" spans="6:7" ht="12.75">
      <c r="F465" s="32"/>
      <c r="G465" s="206"/>
    </row>
    <row r="466" spans="6:7" ht="12.75">
      <c r="F466" s="32"/>
      <c r="G466" s="206"/>
    </row>
    <row r="467" spans="6:7" ht="12.75">
      <c r="F467" s="32"/>
      <c r="G467" s="206"/>
    </row>
    <row r="468" spans="6:7" ht="12.75">
      <c r="F468" s="32"/>
      <c r="G468" s="206"/>
    </row>
    <row r="469" spans="6:7" ht="12.75">
      <c r="F469" s="32"/>
      <c r="G469" s="206"/>
    </row>
    <row r="470" spans="6:7" ht="12.75">
      <c r="F470" s="32"/>
      <c r="G470" s="206"/>
    </row>
    <row r="471" spans="6:7" ht="12.75">
      <c r="F471" s="32"/>
      <c r="G471" s="206"/>
    </row>
    <row r="472" spans="6:7" ht="12.75">
      <c r="F472" s="32"/>
      <c r="G472" s="206"/>
    </row>
    <row r="473" spans="6:7" ht="12.75">
      <c r="F473" s="32"/>
      <c r="G473" s="206"/>
    </row>
    <row r="474" spans="6:7" ht="12.75">
      <c r="F474" s="32"/>
      <c r="G474" s="206"/>
    </row>
    <row r="475" spans="6:7" ht="12.75">
      <c r="F475" s="32"/>
      <c r="G475" s="206"/>
    </row>
    <row r="476" spans="6:7" ht="12.75">
      <c r="F476" s="32"/>
      <c r="G476" s="206"/>
    </row>
    <row r="477" spans="6:7" ht="12.75">
      <c r="F477" s="32"/>
      <c r="G477" s="206"/>
    </row>
    <row r="478" spans="6:7" ht="12.75">
      <c r="F478" s="32"/>
      <c r="G478" s="206"/>
    </row>
    <row r="479" spans="6:7" ht="12.75">
      <c r="F479" s="32"/>
      <c r="G479" s="206"/>
    </row>
    <row r="480" spans="6:7" ht="12.75">
      <c r="F480" s="32"/>
      <c r="G480" s="206"/>
    </row>
    <row r="481" spans="6:7" ht="12.75">
      <c r="F481" s="32"/>
      <c r="G481" s="206"/>
    </row>
    <row r="482" spans="6:7" ht="12.75">
      <c r="F482" s="32"/>
      <c r="G482" s="206"/>
    </row>
    <row r="483" spans="6:7" ht="12.75">
      <c r="F483" s="32"/>
      <c r="G483" s="206"/>
    </row>
    <row r="484" spans="6:7" ht="12.75">
      <c r="F484" s="32"/>
      <c r="G484" s="206"/>
    </row>
    <row r="485" spans="6:7" ht="12.75">
      <c r="F485" s="32"/>
      <c r="G485" s="206"/>
    </row>
    <row r="486" spans="6:7" ht="12.75">
      <c r="F486" s="32"/>
      <c r="G486" s="206"/>
    </row>
    <row r="487" spans="6:7" ht="12.75">
      <c r="F487" s="32"/>
      <c r="G487" s="206"/>
    </row>
    <row r="488" spans="6:7" ht="12.75">
      <c r="F488" s="32"/>
      <c r="G488" s="206"/>
    </row>
    <row r="489" spans="6:7" ht="12.75">
      <c r="F489" s="32"/>
      <c r="G489" s="206"/>
    </row>
    <row r="490" spans="6:7" ht="12.75">
      <c r="F490" s="32"/>
      <c r="G490" s="206"/>
    </row>
    <row r="491" spans="6:7" ht="12.75">
      <c r="F491" s="32"/>
      <c r="G491" s="206"/>
    </row>
    <row r="492" spans="6:7" ht="12.75">
      <c r="F492" s="32"/>
      <c r="G492" s="206"/>
    </row>
    <row r="493" spans="6:7" ht="12.75">
      <c r="F493" s="32"/>
      <c r="G493" s="206"/>
    </row>
    <row r="494" spans="6:7" ht="12.75">
      <c r="F494" s="32"/>
      <c r="G494" s="206"/>
    </row>
    <row r="495" spans="6:7" ht="12.75">
      <c r="F495" s="32"/>
      <c r="G495" s="206"/>
    </row>
    <row r="496" spans="6:7" ht="12.75">
      <c r="F496" s="32"/>
      <c r="G496" s="206"/>
    </row>
    <row r="497" spans="6:7" ht="12.75">
      <c r="F497" s="32"/>
      <c r="G497" s="206"/>
    </row>
    <row r="498" spans="6:7" ht="12.75">
      <c r="F498" s="32"/>
      <c r="G498" s="206"/>
    </row>
    <row r="499" spans="6:7" ht="12.75">
      <c r="F499" s="32"/>
      <c r="G499" s="206"/>
    </row>
    <row r="500" spans="6:7" ht="12.75">
      <c r="F500" s="32"/>
      <c r="G500" s="206"/>
    </row>
    <row r="501" spans="6:7" ht="12.75">
      <c r="F501" s="32"/>
      <c r="G501" s="206"/>
    </row>
    <row r="502" spans="6:7" ht="12.75">
      <c r="F502" s="32"/>
      <c r="G502" s="206"/>
    </row>
    <row r="503" spans="6:7" ht="12.75">
      <c r="F503" s="32"/>
      <c r="G503" s="206"/>
    </row>
    <row r="504" spans="6:7" ht="12.75">
      <c r="F504" s="32"/>
      <c r="G504" s="206"/>
    </row>
    <row r="505" spans="6:7" ht="12.75">
      <c r="F505" s="32"/>
      <c r="G505" s="206"/>
    </row>
    <row r="506" spans="6:7" ht="12.75">
      <c r="F506" s="32"/>
      <c r="G506" s="206"/>
    </row>
    <row r="507" spans="6:7" ht="12.75">
      <c r="F507" s="32"/>
      <c r="G507" s="206"/>
    </row>
    <row r="508" spans="6:7" ht="12.75">
      <c r="F508" s="32"/>
      <c r="G508" s="206"/>
    </row>
    <row r="509" spans="6:7" ht="12.75">
      <c r="F509" s="32"/>
      <c r="G509" s="206"/>
    </row>
    <row r="510" spans="6:7" ht="12.75">
      <c r="F510" s="32"/>
      <c r="G510" s="206"/>
    </row>
    <row r="511" spans="6:7" ht="12.75">
      <c r="F511" s="32"/>
      <c r="G511" s="206"/>
    </row>
    <row r="512" spans="6:7" ht="12.75">
      <c r="F512" s="32"/>
      <c r="G512" s="206"/>
    </row>
    <row r="513" spans="6:7" ht="12.75">
      <c r="F513" s="32"/>
      <c r="G513" s="206"/>
    </row>
    <row r="514" spans="6:7" ht="12.75">
      <c r="F514" s="32"/>
      <c r="G514" s="206"/>
    </row>
    <row r="515" spans="6:7" ht="12.75">
      <c r="F515" s="32"/>
      <c r="G515" s="206"/>
    </row>
    <row r="516" spans="6:7" ht="12.75">
      <c r="F516" s="32"/>
      <c r="G516" s="206"/>
    </row>
    <row r="517" spans="6:7" ht="12.75">
      <c r="F517" s="32"/>
      <c r="G517" s="206"/>
    </row>
    <row r="518" spans="6:7" ht="12.75">
      <c r="F518" s="32"/>
      <c r="G518" s="206"/>
    </row>
    <row r="519" spans="6:7" ht="12.75">
      <c r="F519" s="32"/>
      <c r="G519" s="206"/>
    </row>
    <row r="520" spans="6:7" ht="12.75">
      <c r="F520" s="32"/>
      <c r="G520" s="206"/>
    </row>
    <row r="521" spans="6:7" ht="12.75">
      <c r="F521" s="32"/>
      <c r="G521" s="206"/>
    </row>
    <row r="522" spans="6:7" ht="12.75">
      <c r="F522" s="32"/>
      <c r="G522" s="206"/>
    </row>
    <row r="523" spans="6:7" ht="12.75">
      <c r="F523" s="32"/>
      <c r="G523" s="206"/>
    </row>
    <row r="524" spans="6:7" ht="12.75">
      <c r="F524" s="32"/>
      <c r="G524" s="206"/>
    </row>
    <row r="525" spans="6:7" ht="12.75">
      <c r="F525" s="32"/>
      <c r="G525" s="206"/>
    </row>
    <row r="526" spans="6:7" ht="12.75">
      <c r="F526" s="32"/>
      <c r="G526" s="206"/>
    </row>
    <row r="527" spans="6:7" ht="12.75">
      <c r="F527" s="32"/>
      <c r="G527" s="206"/>
    </row>
    <row r="528" spans="6:7" ht="12.75">
      <c r="F528" s="32"/>
      <c r="G528" s="206"/>
    </row>
    <row r="529" spans="6:7" ht="12.75">
      <c r="F529" s="32"/>
      <c r="G529" s="206"/>
    </row>
    <row r="530" spans="6:7" ht="12.75">
      <c r="F530" s="32"/>
      <c r="G530" s="206"/>
    </row>
    <row r="531" spans="6:7" ht="12.75">
      <c r="F531" s="32"/>
      <c r="G531" s="206"/>
    </row>
    <row r="532" spans="6:7" ht="12.75">
      <c r="F532" s="32"/>
      <c r="G532" s="206"/>
    </row>
    <row r="533" spans="6:7" ht="12.75">
      <c r="F533" s="32"/>
      <c r="G533" s="206"/>
    </row>
    <row r="534" spans="6:7" ht="12.75">
      <c r="F534" s="32"/>
      <c r="G534" s="206"/>
    </row>
    <row r="535" spans="6:7" ht="12.75">
      <c r="F535" s="32"/>
      <c r="G535" s="206"/>
    </row>
    <row r="536" spans="6:7" ht="12.75">
      <c r="F536" s="32"/>
      <c r="G536" s="206"/>
    </row>
    <row r="537" spans="6:7" ht="12.75">
      <c r="F537" s="32"/>
      <c r="G537" s="206"/>
    </row>
    <row r="538" spans="6:7" ht="12.75">
      <c r="F538" s="32"/>
      <c r="G538" s="206"/>
    </row>
    <row r="539" spans="6:7" ht="12.75">
      <c r="F539" s="32"/>
      <c r="G539" s="206"/>
    </row>
    <row r="540" spans="6:7" ht="12.75">
      <c r="F540" s="32"/>
      <c r="G540" s="206"/>
    </row>
    <row r="541" spans="6:7" ht="12.75">
      <c r="F541" s="32"/>
      <c r="G541" s="206"/>
    </row>
    <row r="542" spans="6:7" ht="12.75">
      <c r="F542" s="32"/>
      <c r="G542" s="206"/>
    </row>
    <row r="543" spans="6:7" ht="12.75">
      <c r="F543" s="32"/>
      <c r="G543" s="206"/>
    </row>
    <row r="544" spans="6:7" ht="12.75">
      <c r="F544" s="32"/>
      <c r="G544" s="206"/>
    </row>
    <row r="545" spans="6:7" ht="12.75">
      <c r="F545" s="32"/>
      <c r="G545" s="206"/>
    </row>
    <row r="546" spans="6:7" ht="12.75">
      <c r="F546" s="32"/>
      <c r="G546" s="206"/>
    </row>
    <row r="547" spans="6:7" ht="12.75">
      <c r="F547" s="32"/>
      <c r="G547" s="206"/>
    </row>
    <row r="548" spans="6:7" ht="12.75">
      <c r="F548" s="32"/>
      <c r="G548" s="206"/>
    </row>
    <row r="549" spans="6:7" ht="12.75">
      <c r="F549" s="32"/>
      <c r="G549" s="206"/>
    </row>
    <row r="550" spans="6:7" ht="12.75">
      <c r="F550" s="32"/>
      <c r="G550" s="206"/>
    </row>
    <row r="551" spans="6:7" ht="12.75">
      <c r="F551" s="32"/>
      <c r="G551" s="206"/>
    </row>
    <row r="552" spans="6:7" ht="12.75">
      <c r="F552" s="32"/>
      <c r="G552" s="206"/>
    </row>
    <row r="553" spans="6:7" ht="12.75">
      <c r="F553" s="32"/>
      <c r="G553" s="206"/>
    </row>
    <row r="554" spans="6:7" ht="12.75">
      <c r="F554" s="32"/>
      <c r="G554" s="206"/>
    </row>
    <row r="555" spans="6:7" ht="12.75">
      <c r="F555" s="32"/>
      <c r="G555" s="206"/>
    </row>
    <row r="556" spans="6:7" ht="12.75">
      <c r="F556" s="32"/>
      <c r="G556" s="206"/>
    </row>
    <row r="557" spans="6:7" ht="12.75">
      <c r="F557" s="32"/>
      <c r="G557" s="206"/>
    </row>
    <row r="558" spans="6:7" ht="12.75">
      <c r="F558" s="32"/>
      <c r="G558" s="206"/>
    </row>
    <row r="559" spans="6:7" ht="12.75">
      <c r="F559" s="32"/>
      <c r="G559" s="206"/>
    </row>
    <row r="560" spans="6:7" ht="12.75">
      <c r="F560" s="32"/>
      <c r="G560" s="206"/>
    </row>
    <row r="561" spans="6:7" ht="12.75">
      <c r="F561" s="32"/>
      <c r="G561" s="206"/>
    </row>
    <row r="562" spans="6:7" ht="12.75">
      <c r="F562" s="32"/>
      <c r="G562" s="206"/>
    </row>
    <row r="563" spans="6:7" ht="12.75">
      <c r="F563" s="32"/>
      <c r="G563" s="206"/>
    </row>
    <row r="564" spans="6:7" ht="12.75">
      <c r="F564" s="32"/>
      <c r="G564" s="206"/>
    </row>
    <row r="565" spans="6:7" ht="12.75">
      <c r="F565" s="32"/>
      <c r="G565" s="206"/>
    </row>
    <row r="566" spans="6:7" ht="12.75">
      <c r="F566" s="32"/>
      <c r="G566" s="206"/>
    </row>
    <row r="567" spans="6:7" ht="12.75">
      <c r="F567" s="32"/>
      <c r="G567" s="206"/>
    </row>
    <row r="568" spans="6:7" ht="12.75">
      <c r="F568" s="32"/>
      <c r="G568" s="206"/>
    </row>
    <row r="569" spans="6:7" ht="12.75">
      <c r="F569" s="32"/>
      <c r="G569" s="206"/>
    </row>
    <row r="570" spans="6:7" ht="12.75">
      <c r="F570" s="32"/>
      <c r="G570" s="206"/>
    </row>
    <row r="571" spans="6:7" ht="12.75">
      <c r="F571" s="32"/>
      <c r="G571" s="206"/>
    </row>
    <row r="572" spans="6:7" ht="12.75">
      <c r="F572" s="32"/>
      <c r="G572" s="206"/>
    </row>
    <row r="573" spans="6:7" ht="12.75">
      <c r="F573" s="32"/>
      <c r="G573" s="206"/>
    </row>
    <row r="574" spans="6:7" ht="12.75">
      <c r="F574" s="32"/>
      <c r="G574" s="206"/>
    </row>
    <row r="575" spans="6:7" ht="12.75">
      <c r="F575" s="32"/>
      <c r="G575" s="206"/>
    </row>
    <row r="576" spans="6:7" ht="12.75">
      <c r="F576" s="32"/>
      <c r="G576" s="206"/>
    </row>
    <row r="577" spans="6:7" ht="12.75">
      <c r="F577" s="32"/>
      <c r="G577" s="206"/>
    </row>
    <row r="578" spans="6:7" ht="12.75">
      <c r="F578" s="32"/>
      <c r="G578" s="206"/>
    </row>
    <row r="579" spans="6:7" ht="12.75">
      <c r="F579" s="32"/>
      <c r="G579" s="206"/>
    </row>
    <row r="580" spans="6:7" ht="12.75">
      <c r="F580" s="32"/>
      <c r="G580" s="206"/>
    </row>
    <row r="581" spans="6:7" ht="12.75">
      <c r="F581" s="32"/>
      <c r="G581" s="206"/>
    </row>
    <row r="582" spans="6:7" ht="12.75">
      <c r="F582" s="32"/>
      <c r="G582" s="206"/>
    </row>
    <row r="583" spans="6:7" ht="12.75">
      <c r="F583" s="32"/>
      <c r="G583" s="206"/>
    </row>
    <row r="584" spans="6:7" ht="12.75">
      <c r="F584" s="32"/>
      <c r="G584" s="206"/>
    </row>
    <row r="585" spans="6:7" ht="12.75">
      <c r="F585" s="32"/>
      <c r="G585" s="206"/>
    </row>
    <row r="586" spans="6:7" ht="12.75">
      <c r="F586" s="32"/>
      <c r="G586" s="206"/>
    </row>
    <row r="587" spans="6:7" ht="12.75">
      <c r="F587" s="32"/>
      <c r="G587" s="206"/>
    </row>
    <row r="588" spans="6:7" ht="12.75">
      <c r="F588" s="32"/>
      <c r="G588" s="206"/>
    </row>
    <row r="589" spans="6:7" ht="12.75">
      <c r="F589" s="32"/>
      <c r="G589" s="206"/>
    </row>
    <row r="590" spans="6:7" ht="12.75">
      <c r="F590" s="32"/>
      <c r="G590" s="206"/>
    </row>
    <row r="591" spans="6:7" ht="12.75">
      <c r="F591" s="32"/>
      <c r="G591" s="206"/>
    </row>
    <row r="592" spans="6:7" ht="12.75">
      <c r="F592" s="32"/>
      <c r="G592" s="206"/>
    </row>
    <row r="593" spans="6:7" ht="12.75">
      <c r="F593" s="32"/>
      <c r="G593" s="206"/>
    </row>
    <row r="594" spans="6:7" ht="12.75">
      <c r="F594" s="32"/>
      <c r="G594" s="206"/>
    </row>
    <row r="595" spans="6:7" ht="12.75">
      <c r="F595" s="32"/>
      <c r="G595" s="206"/>
    </row>
    <row r="596" spans="6:7" ht="12.75">
      <c r="F596" s="32"/>
      <c r="G596" s="206"/>
    </row>
    <row r="597" spans="6:7" ht="12.75">
      <c r="F597" s="32"/>
      <c r="G597" s="206"/>
    </row>
    <row r="598" spans="6:7" ht="12.75">
      <c r="F598" s="32"/>
      <c r="G598" s="206"/>
    </row>
    <row r="599" spans="6:7" ht="12.75">
      <c r="F599" s="32"/>
      <c r="G599" s="206"/>
    </row>
    <row r="600" spans="6:7" ht="12.75">
      <c r="F600" s="32"/>
      <c r="G600" s="206"/>
    </row>
    <row r="601" spans="6:7" ht="12.75">
      <c r="F601" s="32"/>
      <c r="G601" s="206"/>
    </row>
    <row r="602" spans="6:7" ht="12.75">
      <c r="F602" s="32"/>
      <c r="G602" s="206"/>
    </row>
    <row r="603" spans="6:7" ht="12.75">
      <c r="F603" s="32"/>
      <c r="G603" s="206"/>
    </row>
    <row r="604" spans="6:7" ht="12.75">
      <c r="F604" s="32"/>
      <c r="G604" s="206"/>
    </row>
    <row r="605" spans="6:7" ht="12.75">
      <c r="F605" s="32"/>
      <c r="G605" s="206"/>
    </row>
    <row r="606" spans="6:7" ht="12.75">
      <c r="F606" s="32"/>
      <c r="G606" s="206"/>
    </row>
    <row r="607" spans="6:7" ht="12.75">
      <c r="F607" s="32"/>
      <c r="G607" s="206"/>
    </row>
    <row r="608" spans="6:7" ht="12.75">
      <c r="F608" s="32"/>
      <c r="G608" s="206"/>
    </row>
    <row r="609" spans="6:7" ht="12.75">
      <c r="F609" s="32"/>
      <c r="G609" s="206"/>
    </row>
    <row r="610" spans="6:7" ht="12.75">
      <c r="F610" s="32"/>
      <c r="G610" s="206"/>
    </row>
    <row r="611" spans="6:7" ht="12.75">
      <c r="F611" s="32"/>
      <c r="G611" s="206"/>
    </row>
    <row r="612" spans="6:7" ht="12.75">
      <c r="F612" s="32"/>
      <c r="G612" s="206"/>
    </row>
    <row r="613" spans="6:7" ht="12.75">
      <c r="F613" s="32"/>
      <c r="G613" s="206"/>
    </row>
    <row r="614" spans="6:7" ht="12.75">
      <c r="F614" s="32"/>
      <c r="G614" s="206"/>
    </row>
    <row r="615" spans="6:7" ht="12.75">
      <c r="F615" s="32"/>
      <c r="G615" s="206"/>
    </row>
    <row r="616" spans="6:7" ht="12.75">
      <c r="F616" s="32"/>
      <c r="G616" s="206"/>
    </row>
    <row r="617" spans="6:7" ht="12.75">
      <c r="F617" s="32"/>
      <c r="G617" s="206"/>
    </row>
    <row r="618" spans="6:7" ht="12.75">
      <c r="F618" s="32"/>
      <c r="G618" s="206"/>
    </row>
    <row r="619" spans="6:7" ht="12.75">
      <c r="F619" s="32"/>
      <c r="G619" s="206"/>
    </row>
    <row r="620" spans="6:7" ht="12.75">
      <c r="F620" s="32"/>
      <c r="G620" s="206"/>
    </row>
    <row r="621" spans="6:7" ht="12.75">
      <c r="F621" s="32"/>
      <c r="G621" s="206"/>
    </row>
    <row r="622" spans="6:7" ht="12.75">
      <c r="F622" s="32"/>
      <c r="G622" s="206"/>
    </row>
    <row r="623" spans="6:7" ht="12.75">
      <c r="F623" s="32"/>
      <c r="G623" s="206"/>
    </row>
    <row r="624" spans="6:7" ht="12.75">
      <c r="F624" s="32"/>
      <c r="G624" s="206"/>
    </row>
    <row r="625" spans="6:7" ht="12.75">
      <c r="F625" s="32"/>
      <c r="G625" s="206"/>
    </row>
    <row r="626" spans="6:7" ht="12.75">
      <c r="F626" s="32"/>
      <c r="G626" s="206"/>
    </row>
    <row r="627" spans="6:7" ht="12.75">
      <c r="F627" s="32"/>
      <c r="G627" s="206"/>
    </row>
    <row r="628" spans="6:7" ht="12.75">
      <c r="F628" s="32"/>
      <c r="G628" s="206"/>
    </row>
    <row r="629" spans="6:7" ht="12.75">
      <c r="F629" s="32"/>
      <c r="G629" s="206"/>
    </row>
    <row r="630" spans="6:7" ht="12.75">
      <c r="F630" s="32"/>
      <c r="G630" s="206"/>
    </row>
    <row r="631" spans="6:7" ht="12.75">
      <c r="F631" s="32"/>
      <c r="G631" s="206"/>
    </row>
    <row r="632" spans="6:7" ht="12.75">
      <c r="F632" s="32"/>
      <c r="G632" s="206"/>
    </row>
    <row r="633" spans="6:7" ht="12.75">
      <c r="F633" s="32"/>
      <c r="G633" s="206"/>
    </row>
    <row r="634" spans="6:7" ht="12.75">
      <c r="F634" s="32"/>
      <c r="G634" s="206"/>
    </row>
    <row r="635" spans="6:7" ht="12.75">
      <c r="F635" s="32"/>
      <c r="G635" s="206"/>
    </row>
    <row r="636" spans="6:7" ht="12.75">
      <c r="F636" s="32"/>
      <c r="G636" s="206"/>
    </row>
    <row r="637" spans="6:7" ht="12.75">
      <c r="F637" s="32"/>
      <c r="G637" s="206"/>
    </row>
    <row r="638" spans="6:7" ht="12.75">
      <c r="F638" s="32"/>
      <c r="G638" s="206"/>
    </row>
    <row r="639" spans="6:7" ht="12.75">
      <c r="F639" s="32"/>
      <c r="G639" s="206"/>
    </row>
    <row r="640" spans="6:7" ht="12.75">
      <c r="F640" s="32"/>
      <c r="G640" s="206"/>
    </row>
    <row r="641" spans="6:7" ht="12.75">
      <c r="F641" s="32"/>
      <c r="G641" s="206"/>
    </row>
    <row r="642" spans="6:7" ht="12.75">
      <c r="F642" s="32"/>
      <c r="G642" s="206"/>
    </row>
    <row r="643" spans="6:7" ht="12.75">
      <c r="F643" s="32"/>
      <c r="G643" s="206"/>
    </row>
    <row r="644" spans="6:7" ht="12.75">
      <c r="F644" s="32"/>
      <c r="G644" s="206"/>
    </row>
    <row r="645" spans="6:7" ht="12.75">
      <c r="F645" s="32"/>
      <c r="G645" s="206"/>
    </row>
    <row r="646" spans="6:7" ht="12.75">
      <c r="F646" s="32"/>
      <c r="G646" s="206"/>
    </row>
    <row r="647" spans="6:7" ht="12.75">
      <c r="F647" s="32"/>
      <c r="G647" s="206"/>
    </row>
    <row r="648" spans="6:7" ht="12.75">
      <c r="F648" s="32"/>
      <c r="G648" s="206"/>
    </row>
    <row r="649" spans="6:7" ht="12.75">
      <c r="F649" s="32"/>
      <c r="G649" s="206"/>
    </row>
    <row r="650" spans="6:7" ht="12.75">
      <c r="F650" s="32"/>
      <c r="G650" s="206"/>
    </row>
    <row r="651" spans="6:7" ht="12.75">
      <c r="F651" s="32"/>
      <c r="G651" s="206"/>
    </row>
    <row r="652" spans="6:7" ht="12.75">
      <c r="F652" s="32"/>
      <c r="G652" s="206"/>
    </row>
    <row r="653" spans="6:7" ht="12.75">
      <c r="F653" s="32"/>
      <c r="G653" s="206"/>
    </row>
    <row r="654" spans="6:7" ht="12.75">
      <c r="F654" s="32"/>
      <c r="G654" s="206"/>
    </row>
    <row r="655" spans="6:7" ht="12.75">
      <c r="F655" s="32"/>
      <c r="G655" s="206"/>
    </row>
    <row r="656" spans="6:7" ht="12.75">
      <c r="F656" s="32"/>
      <c r="G656" s="206"/>
    </row>
    <row r="657" spans="6:7" ht="12.75">
      <c r="F657" s="32"/>
      <c r="G657" s="206"/>
    </row>
    <row r="658" spans="6:7" ht="12.75">
      <c r="F658" s="32"/>
      <c r="G658" s="206"/>
    </row>
    <row r="659" spans="6:7" ht="12.75">
      <c r="F659" s="32"/>
      <c r="G659" s="206"/>
    </row>
    <row r="660" spans="6:7" ht="12.75">
      <c r="F660" s="32"/>
      <c r="G660" s="206"/>
    </row>
    <row r="661" spans="6:7" ht="12.75">
      <c r="F661" s="32"/>
      <c r="G661" s="206"/>
    </row>
    <row r="662" spans="6:7" ht="12.75">
      <c r="F662" s="32"/>
      <c r="G662" s="206"/>
    </row>
    <row r="663" spans="6:7" ht="12.75">
      <c r="F663" s="32"/>
      <c r="G663" s="206"/>
    </row>
    <row r="664" spans="6:7" ht="12.75">
      <c r="F664" s="32"/>
      <c r="G664" s="206"/>
    </row>
    <row r="665" spans="6:7" ht="12.75">
      <c r="F665" s="32"/>
      <c r="G665" s="206"/>
    </row>
    <row r="666" spans="6:7" ht="12.75">
      <c r="F666" s="32"/>
      <c r="G666" s="206"/>
    </row>
    <row r="667" spans="6:7" ht="12.75">
      <c r="F667" s="32"/>
      <c r="G667" s="206"/>
    </row>
    <row r="668" spans="6:7" ht="12.75">
      <c r="F668" s="32"/>
      <c r="G668" s="206"/>
    </row>
    <row r="669" spans="6:7" ht="12.75">
      <c r="F669" s="32"/>
      <c r="G669" s="206"/>
    </row>
    <row r="670" spans="6:7" ht="12.75">
      <c r="F670" s="32"/>
      <c r="G670" s="206"/>
    </row>
    <row r="671" spans="6:7" ht="12.75">
      <c r="F671" s="32"/>
      <c r="G671" s="206"/>
    </row>
    <row r="672" spans="6:7" ht="12.75">
      <c r="F672" s="32"/>
      <c r="G672" s="206"/>
    </row>
    <row r="673" spans="6:7" ht="12.75">
      <c r="F673" s="32"/>
      <c r="G673" s="206"/>
    </row>
    <row r="674" spans="6:7" ht="12.75">
      <c r="F674" s="32"/>
      <c r="G674" s="206"/>
    </row>
    <row r="675" spans="6:7" ht="12.75">
      <c r="F675" s="32"/>
      <c r="G675" s="206"/>
    </row>
    <row r="676" spans="6:7" ht="12.75">
      <c r="F676" s="32"/>
      <c r="G676" s="206"/>
    </row>
    <row r="677" spans="6:7" ht="12.75">
      <c r="F677" s="32"/>
      <c r="G677" s="206"/>
    </row>
    <row r="678" spans="6:7" ht="12.75">
      <c r="F678" s="32"/>
      <c r="G678" s="206"/>
    </row>
  </sheetData>
  <sheetProtection/>
  <autoFilter ref="A4:G294"/>
  <mergeCells count="2">
    <mergeCell ref="A1:F1"/>
    <mergeCell ref="A2:F2"/>
  </mergeCells>
  <printOptions/>
  <pageMargins left="1.43" right="0.2" top="0.17" bottom="0.17" header="0" footer="0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678"/>
  <sheetViews>
    <sheetView zoomScale="85" zoomScaleNormal="85" zoomScalePageLayoutView="0" workbookViewId="0" topLeftCell="B1">
      <pane ySplit="4" topLeftCell="A276" activePane="bottomLeft" state="frozen"/>
      <selection pane="topLeft" activeCell="A1" sqref="A1"/>
      <selection pane="bottomLeft" activeCell="J282" sqref="J282"/>
    </sheetView>
  </sheetViews>
  <sheetFormatPr defaultColWidth="11.421875" defaultRowHeight="12.75"/>
  <cols>
    <col min="1" max="1" width="6.8515625" style="45" hidden="1" customWidth="1"/>
    <col min="2" max="2" width="18.57421875" style="5" customWidth="1"/>
    <col min="3" max="3" width="49.00390625" style="18" customWidth="1"/>
    <col min="4" max="4" width="16.00390625" style="46" customWidth="1"/>
    <col min="5" max="5" width="13.57421875" style="47" customWidth="1"/>
    <col min="6" max="6" width="18.57421875" style="5" customWidth="1"/>
    <col min="7" max="7" width="17.7109375" style="40" customWidth="1"/>
    <col min="8" max="16384" width="11.421875" style="45" customWidth="1"/>
  </cols>
  <sheetData>
    <row r="1" spans="1:68" ht="15.75">
      <c r="A1" s="317" t="s">
        <v>9</v>
      </c>
      <c r="B1" s="317"/>
      <c r="C1" s="317"/>
      <c r="D1" s="317"/>
      <c r="E1" s="317"/>
      <c r="F1" s="317"/>
      <c r="G1" s="39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</row>
    <row r="2" spans="1:68" s="49" customFormat="1" ht="15" customHeight="1" thickBot="1">
      <c r="A2" s="318" t="s">
        <v>0</v>
      </c>
      <c r="B2" s="318"/>
      <c r="C2" s="318"/>
      <c r="D2" s="318"/>
      <c r="E2" s="318"/>
      <c r="F2" s="318"/>
      <c r="G2" s="204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</row>
    <row r="3" spans="1:68" ht="16.5" customHeight="1">
      <c r="A3" s="34"/>
      <c r="B3" s="210"/>
      <c r="C3" s="294" t="s">
        <v>413</v>
      </c>
      <c r="D3" s="91"/>
      <c r="E3" s="35" t="s">
        <v>89</v>
      </c>
      <c r="F3" s="6"/>
      <c r="G3" s="203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</row>
    <row r="4" spans="1:68" s="49" customFormat="1" ht="35.25" customHeight="1">
      <c r="A4" s="51" t="s">
        <v>2</v>
      </c>
      <c r="B4" s="211" t="s">
        <v>3</v>
      </c>
      <c r="C4" s="92" t="s">
        <v>4</v>
      </c>
      <c r="D4" s="209" t="s">
        <v>11</v>
      </c>
      <c r="E4" s="94" t="s">
        <v>10</v>
      </c>
      <c r="F4" s="95" t="s">
        <v>5</v>
      </c>
      <c r="G4" s="37" t="s">
        <v>139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</row>
    <row r="5" spans="2:68" s="49" customFormat="1" ht="24" customHeight="1">
      <c r="B5" s="212"/>
      <c r="C5" s="17"/>
      <c r="D5" s="96"/>
      <c r="E5" s="38"/>
      <c r="F5" s="97"/>
      <c r="G5" s="39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</row>
    <row r="6" spans="1:68" s="65" customFormat="1" ht="18.75" customHeight="1">
      <c r="A6" s="36"/>
      <c r="B6" s="213">
        <v>1</v>
      </c>
      <c r="C6" s="22" t="s">
        <v>75</v>
      </c>
      <c r="D6" s="93"/>
      <c r="E6" s="98"/>
      <c r="F6" s="185">
        <f>SUM(F7)</f>
        <v>157000000</v>
      </c>
      <c r="G6" s="63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</row>
    <row r="7" spans="1:68" s="65" customFormat="1" ht="24" customHeight="1">
      <c r="A7" s="8" t="s">
        <v>12</v>
      </c>
      <c r="B7" s="214" t="s">
        <v>153</v>
      </c>
      <c r="C7" s="208" t="s">
        <v>154</v>
      </c>
      <c r="D7" s="93"/>
      <c r="E7" s="16"/>
      <c r="F7" s="99">
        <f>SUM(F8)+F9</f>
        <v>157000000</v>
      </c>
      <c r="G7" s="60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</row>
    <row r="8" spans="1:68" s="65" customFormat="1" ht="35.25" customHeight="1">
      <c r="A8" s="36"/>
      <c r="B8" s="215"/>
      <c r="C8" s="23" t="s">
        <v>171</v>
      </c>
      <c r="D8" s="100" t="s">
        <v>210</v>
      </c>
      <c r="E8" s="16" t="s">
        <v>101</v>
      </c>
      <c r="F8" s="102">
        <v>89000000</v>
      </c>
      <c r="G8" s="60" t="s">
        <v>110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</row>
    <row r="9" spans="1:68" s="65" customFormat="1" ht="32.25" customHeight="1">
      <c r="A9" s="36"/>
      <c r="B9" s="215"/>
      <c r="C9" s="23" t="s">
        <v>250</v>
      </c>
      <c r="D9" s="100" t="s">
        <v>210</v>
      </c>
      <c r="E9" s="16" t="s">
        <v>101</v>
      </c>
      <c r="F9" s="102">
        <v>68000000</v>
      </c>
      <c r="G9" s="60" t="s">
        <v>110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</row>
    <row r="10" spans="1:68" s="65" customFormat="1" ht="18.75" customHeight="1">
      <c r="A10" s="36"/>
      <c r="B10" s="166"/>
      <c r="C10" s="58"/>
      <c r="D10" s="100"/>
      <c r="E10" s="16"/>
      <c r="F10" s="102"/>
      <c r="G10" s="60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</row>
    <row r="11" spans="1:68" s="65" customFormat="1" ht="18.75" customHeight="1">
      <c r="A11" s="36"/>
      <c r="B11" s="166"/>
      <c r="C11" s="23"/>
      <c r="D11" s="38"/>
      <c r="E11" s="16"/>
      <c r="F11" s="186">
        <f>SUM(F23)+F12</f>
        <v>56100000</v>
      </c>
      <c r="G11" s="298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</row>
    <row r="12" spans="1:68" s="65" customFormat="1" ht="21.75" customHeight="1">
      <c r="A12" s="8" t="s">
        <v>12</v>
      </c>
      <c r="B12" s="214" t="s">
        <v>172</v>
      </c>
      <c r="C12" s="56" t="s">
        <v>173</v>
      </c>
      <c r="D12" s="93"/>
      <c r="E12" s="16"/>
      <c r="F12" s="199">
        <f>SUM(F13:F21)</f>
        <v>51600000</v>
      </c>
      <c r="G12" s="60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</row>
    <row r="13" spans="1:68" s="65" customFormat="1" ht="27" customHeight="1">
      <c r="A13" s="8"/>
      <c r="B13" s="215"/>
      <c r="C13" s="23" t="s">
        <v>174</v>
      </c>
      <c r="D13" s="100" t="s">
        <v>210</v>
      </c>
      <c r="E13" s="16" t="s">
        <v>101</v>
      </c>
      <c r="F13" s="102">
        <v>2700000</v>
      </c>
      <c r="G13" s="60" t="s">
        <v>110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</row>
    <row r="14" spans="1:68" s="65" customFormat="1" ht="24" customHeight="1">
      <c r="A14" s="8"/>
      <c r="B14" s="215"/>
      <c r="C14" s="23" t="s">
        <v>175</v>
      </c>
      <c r="D14" s="100" t="s">
        <v>210</v>
      </c>
      <c r="E14" s="16" t="s">
        <v>101</v>
      </c>
      <c r="F14" s="102">
        <v>10700000</v>
      </c>
      <c r="G14" s="60" t="s">
        <v>110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</row>
    <row r="15" spans="1:68" s="65" customFormat="1" ht="26.25" customHeight="1">
      <c r="A15" s="8"/>
      <c r="B15" s="215"/>
      <c r="C15" s="23" t="s">
        <v>176</v>
      </c>
      <c r="D15" s="100" t="s">
        <v>210</v>
      </c>
      <c r="E15" s="16" t="s">
        <v>101</v>
      </c>
      <c r="F15" s="102">
        <v>12800000</v>
      </c>
      <c r="G15" s="60" t="s">
        <v>110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</row>
    <row r="16" spans="1:68" s="65" customFormat="1" ht="25.5" customHeight="1">
      <c r="A16" s="8"/>
      <c r="B16" s="215"/>
      <c r="C16" s="23" t="s">
        <v>177</v>
      </c>
      <c r="D16" s="100" t="s">
        <v>210</v>
      </c>
      <c r="E16" s="16" t="s">
        <v>101</v>
      </c>
      <c r="F16" s="102">
        <v>12400000</v>
      </c>
      <c r="G16" s="60" t="s">
        <v>110</v>
      </c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</row>
    <row r="17" spans="1:68" s="65" customFormat="1" ht="24.75" customHeight="1">
      <c r="A17" s="8"/>
      <c r="B17" s="215"/>
      <c r="C17" s="23" t="s">
        <v>251</v>
      </c>
      <c r="D17" s="100">
        <v>2</v>
      </c>
      <c r="E17" s="16" t="s">
        <v>101</v>
      </c>
      <c r="F17" s="102">
        <v>1500000</v>
      </c>
      <c r="G17" s="60" t="s">
        <v>107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</row>
    <row r="18" spans="1:68" s="65" customFormat="1" ht="28.5" customHeight="1">
      <c r="A18" s="8"/>
      <c r="B18" s="215"/>
      <c r="C18" s="23" t="s">
        <v>252</v>
      </c>
      <c r="D18" s="100">
        <v>2</v>
      </c>
      <c r="E18" s="16" t="s">
        <v>101</v>
      </c>
      <c r="F18" s="102">
        <v>1500000</v>
      </c>
      <c r="G18" s="60" t="s">
        <v>140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</row>
    <row r="19" spans="1:68" s="65" customFormat="1" ht="25.5" customHeight="1">
      <c r="A19" s="8"/>
      <c r="B19" s="215"/>
      <c r="C19" s="23" t="s">
        <v>178</v>
      </c>
      <c r="D19" s="100" t="s">
        <v>210</v>
      </c>
      <c r="E19" s="16" t="s">
        <v>101</v>
      </c>
      <c r="F19" s="102">
        <v>2400000</v>
      </c>
      <c r="G19" s="60" t="s">
        <v>107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</row>
    <row r="20" spans="1:68" s="65" customFormat="1" ht="23.25" customHeight="1">
      <c r="A20" s="36"/>
      <c r="B20" s="215"/>
      <c r="C20" s="25" t="s">
        <v>365</v>
      </c>
      <c r="D20" s="100" t="s">
        <v>210</v>
      </c>
      <c r="E20" s="16" t="s">
        <v>101</v>
      </c>
      <c r="F20" s="102">
        <v>1600000</v>
      </c>
      <c r="G20" s="60" t="s">
        <v>110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</row>
    <row r="21" spans="1:68" s="65" customFormat="1" ht="23.25" customHeight="1">
      <c r="A21" s="36"/>
      <c r="B21" s="215"/>
      <c r="C21" s="25" t="s">
        <v>179</v>
      </c>
      <c r="D21" s="100" t="s">
        <v>210</v>
      </c>
      <c r="E21" s="16" t="s">
        <v>101</v>
      </c>
      <c r="F21" s="102">
        <v>6000000</v>
      </c>
      <c r="G21" s="60" t="s">
        <v>107</v>
      </c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</row>
    <row r="22" spans="1:68" s="65" customFormat="1" ht="15.75" customHeight="1">
      <c r="A22" s="36"/>
      <c r="B22" s="166"/>
      <c r="C22" s="23"/>
      <c r="D22" s="92"/>
      <c r="E22" s="16"/>
      <c r="F22" s="29"/>
      <c r="G22" s="298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</row>
    <row r="23" spans="1:68" s="65" customFormat="1" ht="17.25" customHeight="1">
      <c r="A23" s="8" t="s">
        <v>12</v>
      </c>
      <c r="B23" s="214" t="s">
        <v>134</v>
      </c>
      <c r="C23" s="24" t="s">
        <v>135</v>
      </c>
      <c r="D23" s="103"/>
      <c r="E23" s="16"/>
      <c r="F23" s="99">
        <f>SUM(F24:F26)</f>
        <v>4500000</v>
      </c>
      <c r="G23" s="60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</row>
    <row r="24" spans="1:68" s="65" customFormat="1" ht="17.25" customHeight="1">
      <c r="A24" s="36"/>
      <c r="B24" s="215"/>
      <c r="C24" s="25" t="s">
        <v>213</v>
      </c>
      <c r="D24" s="104" t="s">
        <v>210</v>
      </c>
      <c r="E24" s="16" t="s">
        <v>101</v>
      </c>
      <c r="F24" s="102">
        <v>2000000</v>
      </c>
      <c r="G24" s="60" t="s">
        <v>107</v>
      </c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</row>
    <row r="25" spans="1:68" s="65" customFormat="1" ht="26.25" customHeight="1">
      <c r="A25" s="36"/>
      <c r="B25" s="215"/>
      <c r="C25" s="25" t="s">
        <v>253</v>
      </c>
      <c r="D25" s="104" t="s">
        <v>210</v>
      </c>
      <c r="E25" s="16" t="s">
        <v>101</v>
      </c>
      <c r="F25" s="102">
        <v>2000000</v>
      </c>
      <c r="G25" s="60" t="s">
        <v>169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</row>
    <row r="26" spans="1:68" s="65" customFormat="1" ht="17.25" customHeight="1">
      <c r="A26" s="36"/>
      <c r="B26" s="143"/>
      <c r="C26" s="25" t="s">
        <v>136</v>
      </c>
      <c r="D26" s="104" t="s">
        <v>211</v>
      </c>
      <c r="E26" s="16" t="s">
        <v>101</v>
      </c>
      <c r="F26" s="102">
        <v>500000</v>
      </c>
      <c r="G26" s="60" t="s">
        <v>124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</row>
    <row r="27" spans="1:68" s="65" customFormat="1" ht="18.75" customHeight="1">
      <c r="A27" s="36"/>
      <c r="B27" s="166"/>
      <c r="C27" s="25"/>
      <c r="D27" s="104"/>
      <c r="E27" s="16"/>
      <c r="F27" s="186"/>
      <c r="G27" s="60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</row>
    <row r="28" spans="1:68" s="65" customFormat="1" ht="18.75" customHeight="1">
      <c r="A28" s="36"/>
      <c r="B28" s="166"/>
      <c r="C28" s="25"/>
      <c r="D28" s="104"/>
      <c r="E28" s="16"/>
      <c r="F28" s="186">
        <f>SUM(F34)+F29+F37</f>
        <v>202925000</v>
      </c>
      <c r="G28" s="60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</row>
    <row r="29" spans="1:68" s="55" customFormat="1" ht="21" customHeight="1">
      <c r="A29" s="8" t="s">
        <v>12</v>
      </c>
      <c r="B29" s="214" t="s">
        <v>13</v>
      </c>
      <c r="C29" s="62" t="s">
        <v>72</v>
      </c>
      <c r="D29" s="107" t="s">
        <v>1</v>
      </c>
      <c r="E29" s="108"/>
      <c r="F29" s="99">
        <f>SUM(F30:F32)</f>
        <v>925000</v>
      </c>
      <c r="G29" s="63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</row>
    <row r="30" spans="1:68" s="55" customFormat="1" ht="19.5" customHeight="1">
      <c r="A30" s="8"/>
      <c r="B30" s="166"/>
      <c r="C30" s="64" t="s">
        <v>180</v>
      </c>
      <c r="D30" s="107">
        <v>2</v>
      </c>
      <c r="E30" s="16" t="s">
        <v>101</v>
      </c>
      <c r="F30" s="102">
        <v>75000</v>
      </c>
      <c r="G30" s="299" t="s">
        <v>142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</row>
    <row r="31" spans="1:68" s="55" customFormat="1" ht="26.25" customHeight="1">
      <c r="A31" s="8"/>
      <c r="B31" s="215"/>
      <c r="C31" s="64" t="s">
        <v>155</v>
      </c>
      <c r="D31" s="107">
        <v>1</v>
      </c>
      <c r="E31" s="16" t="s">
        <v>101</v>
      </c>
      <c r="F31" s="102">
        <v>600000</v>
      </c>
      <c r="G31" s="299" t="s">
        <v>105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</row>
    <row r="32" spans="1:68" s="55" customFormat="1" ht="24" customHeight="1">
      <c r="A32" s="8"/>
      <c r="B32" s="166"/>
      <c r="C32" s="64" t="s">
        <v>156</v>
      </c>
      <c r="D32" s="107">
        <v>1</v>
      </c>
      <c r="E32" s="113" t="s">
        <v>101</v>
      </c>
      <c r="F32" s="102">
        <v>250000</v>
      </c>
      <c r="G32" s="299" t="s">
        <v>119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</row>
    <row r="33" spans="1:68" s="55" customFormat="1" ht="18" customHeight="1">
      <c r="A33" s="8"/>
      <c r="B33" s="166"/>
      <c r="C33" s="64"/>
      <c r="D33" s="119"/>
      <c r="E33" s="113"/>
      <c r="F33" s="29"/>
      <c r="G33" s="60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</row>
    <row r="34" spans="1:68" s="55" customFormat="1" ht="23.25" customHeight="1">
      <c r="A34" s="8" t="s">
        <v>12</v>
      </c>
      <c r="B34" s="214" t="s">
        <v>366</v>
      </c>
      <c r="C34" s="62" t="s">
        <v>76</v>
      </c>
      <c r="D34" s="107"/>
      <c r="E34" s="16"/>
      <c r="F34" s="99">
        <f>SUM(F35)</f>
        <v>35000000</v>
      </c>
      <c r="G34" s="63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</row>
    <row r="35" spans="1:68" s="55" customFormat="1" ht="27.75" customHeight="1">
      <c r="A35" s="8"/>
      <c r="B35" s="143"/>
      <c r="C35" s="59" t="s">
        <v>157</v>
      </c>
      <c r="D35" s="107">
        <v>2</v>
      </c>
      <c r="E35" s="16" t="s">
        <v>101</v>
      </c>
      <c r="F35" s="102">
        <v>35000000</v>
      </c>
      <c r="G35" s="63" t="s">
        <v>103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</row>
    <row r="36" spans="1:68" s="55" customFormat="1" ht="18" customHeight="1">
      <c r="A36" s="8"/>
      <c r="B36" s="166"/>
      <c r="C36" s="64"/>
      <c r="D36" s="119"/>
      <c r="E36" s="113"/>
      <c r="F36" s="29"/>
      <c r="G36" s="60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</row>
    <row r="37" spans="1:68" s="55" customFormat="1" ht="24.75" customHeight="1">
      <c r="A37" s="8" t="s">
        <v>12</v>
      </c>
      <c r="B37" s="214" t="s">
        <v>108</v>
      </c>
      <c r="C37" s="62" t="s">
        <v>214</v>
      </c>
      <c r="D37" s="107"/>
      <c r="E37" s="16"/>
      <c r="F37" s="99">
        <f>SUM(F38)</f>
        <v>167000000</v>
      </c>
      <c r="G37" s="63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</row>
    <row r="38" spans="1:68" s="55" customFormat="1" ht="18.75" customHeight="1">
      <c r="A38" s="8"/>
      <c r="B38" s="215"/>
      <c r="C38" s="23" t="s">
        <v>109</v>
      </c>
      <c r="D38" s="107" t="s">
        <v>210</v>
      </c>
      <c r="E38" s="16" t="s">
        <v>101</v>
      </c>
      <c r="F38" s="102">
        <v>167000000</v>
      </c>
      <c r="G38" s="63" t="s">
        <v>110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</row>
    <row r="39" spans="1:68" s="55" customFormat="1" ht="18" customHeight="1">
      <c r="A39" s="8"/>
      <c r="B39" s="166"/>
      <c r="C39" s="64"/>
      <c r="D39" s="119"/>
      <c r="E39" s="113"/>
      <c r="F39" s="29"/>
      <c r="G39" s="60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</row>
    <row r="40" spans="1:68" s="55" customFormat="1" ht="21" customHeight="1">
      <c r="A40" s="8"/>
      <c r="B40" s="166"/>
      <c r="C40" s="23"/>
      <c r="D40" s="107"/>
      <c r="E40" s="16"/>
      <c r="F40" s="29">
        <f>SUM(F41)+F45+F50+F58</f>
        <v>208290000</v>
      </c>
      <c r="G40" s="63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</row>
    <row r="41" spans="1:68" s="55" customFormat="1" ht="22.5" customHeight="1">
      <c r="A41" s="8" t="s">
        <v>12</v>
      </c>
      <c r="B41" s="214" t="s">
        <v>14</v>
      </c>
      <c r="C41" s="62" t="s">
        <v>16</v>
      </c>
      <c r="D41" s="115" t="s">
        <v>1</v>
      </c>
      <c r="E41" s="116"/>
      <c r="F41" s="110">
        <f>SUM(F42:F43)</f>
        <v>13750000</v>
      </c>
      <c r="G41" s="63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</row>
    <row r="42" spans="1:68" s="55" customFormat="1" ht="24" customHeight="1">
      <c r="A42" s="8"/>
      <c r="B42" s="166"/>
      <c r="C42" s="23" t="s">
        <v>91</v>
      </c>
      <c r="D42" s="117">
        <v>1</v>
      </c>
      <c r="E42" s="116" t="s">
        <v>101</v>
      </c>
      <c r="F42" s="102">
        <v>150000</v>
      </c>
      <c r="G42" s="60" t="s">
        <v>170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</row>
    <row r="43" spans="1:68" s="55" customFormat="1" ht="19.5" customHeight="1">
      <c r="A43" s="8"/>
      <c r="B43" s="215"/>
      <c r="C43" s="23" t="s">
        <v>102</v>
      </c>
      <c r="D43" s="117" t="s">
        <v>210</v>
      </c>
      <c r="E43" s="116" t="s">
        <v>90</v>
      </c>
      <c r="F43" s="102">
        <v>13600000</v>
      </c>
      <c r="G43" s="299" t="s">
        <v>107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</row>
    <row r="44" spans="1:68" s="55" customFormat="1" ht="18" customHeight="1">
      <c r="A44" s="8"/>
      <c r="B44" s="166"/>
      <c r="C44" s="64"/>
      <c r="D44" s="119"/>
      <c r="E44" s="113"/>
      <c r="F44" s="29"/>
      <c r="G44" s="60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</row>
    <row r="45" spans="1:68" s="55" customFormat="1" ht="21.75" customHeight="1">
      <c r="A45" s="8" t="s">
        <v>12</v>
      </c>
      <c r="B45" s="214" t="s">
        <v>74</v>
      </c>
      <c r="C45" s="62" t="s">
        <v>73</v>
      </c>
      <c r="D45" s="46"/>
      <c r="E45" s="116"/>
      <c r="F45" s="99">
        <f>SUM(F46:F48)</f>
        <v>10400000</v>
      </c>
      <c r="G45" s="63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</row>
    <row r="46" spans="1:68" s="55" customFormat="1" ht="17.25" customHeight="1">
      <c r="A46" s="8"/>
      <c r="B46" s="215"/>
      <c r="C46" s="64" t="s">
        <v>141</v>
      </c>
      <c r="D46" s="119">
        <v>2</v>
      </c>
      <c r="E46" s="16" t="s">
        <v>101</v>
      </c>
      <c r="F46" s="102">
        <v>1600000</v>
      </c>
      <c r="G46" s="63" t="s">
        <v>112</v>
      </c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</row>
    <row r="47" spans="1:68" s="55" customFormat="1" ht="20.25" customHeight="1">
      <c r="A47" s="8"/>
      <c r="B47" s="166"/>
      <c r="C47" s="64" t="s">
        <v>146</v>
      </c>
      <c r="D47" s="119">
        <v>2</v>
      </c>
      <c r="E47" s="16" t="s">
        <v>101</v>
      </c>
      <c r="F47" s="102">
        <v>800000</v>
      </c>
      <c r="G47" s="63" t="s">
        <v>112</v>
      </c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</row>
    <row r="48" spans="1:68" s="55" customFormat="1" ht="24" customHeight="1">
      <c r="A48" s="8"/>
      <c r="B48" s="166"/>
      <c r="C48" s="64" t="s">
        <v>158</v>
      </c>
      <c r="D48" s="119">
        <v>2</v>
      </c>
      <c r="E48" s="16" t="s">
        <v>101</v>
      </c>
      <c r="F48" s="102">
        <v>8000000</v>
      </c>
      <c r="G48" s="63" t="s">
        <v>107</v>
      </c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</row>
    <row r="49" spans="1:68" s="55" customFormat="1" ht="18" customHeight="1">
      <c r="A49" s="8"/>
      <c r="B49" s="166"/>
      <c r="C49" s="64"/>
      <c r="D49" s="119"/>
      <c r="E49" s="113"/>
      <c r="F49" s="102"/>
      <c r="G49" s="60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</row>
    <row r="50" spans="1:68" s="55" customFormat="1" ht="20.25" customHeight="1">
      <c r="A50" s="8" t="s">
        <v>12</v>
      </c>
      <c r="B50" s="214" t="s">
        <v>15</v>
      </c>
      <c r="C50" s="62" t="s">
        <v>17</v>
      </c>
      <c r="D50" s="119" t="s">
        <v>1</v>
      </c>
      <c r="E50" s="108"/>
      <c r="F50" s="121">
        <f>SUM(F51:F56)</f>
        <v>180590000</v>
      </c>
      <c r="G50" s="63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</row>
    <row r="51" spans="1:68" s="55" customFormat="1" ht="26.25" customHeight="1">
      <c r="A51" s="8"/>
      <c r="B51" s="215"/>
      <c r="C51" s="64" t="s">
        <v>367</v>
      </c>
      <c r="D51" s="119">
        <v>2</v>
      </c>
      <c r="E51" s="16" t="s">
        <v>101</v>
      </c>
      <c r="F51" s="102">
        <v>86000000</v>
      </c>
      <c r="G51" s="63" t="s">
        <v>107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</row>
    <row r="52" spans="1:68" s="55" customFormat="1" ht="20.25" customHeight="1">
      <c r="A52" s="8"/>
      <c r="B52" s="215"/>
      <c r="C52" s="64" t="s">
        <v>368</v>
      </c>
      <c r="D52" s="119" t="s">
        <v>210</v>
      </c>
      <c r="E52" s="16" t="s">
        <v>101</v>
      </c>
      <c r="F52" s="102">
        <v>70000000</v>
      </c>
      <c r="G52" s="63" t="s">
        <v>107</v>
      </c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</row>
    <row r="53" spans="1:68" s="55" customFormat="1" ht="26.25" customHeight="1">
      <c r="A53" s="8"/>
      <c r="B53" s="215"/>
      <c r="C53" s="64" t="s">
        <v>100</v>
      </c>
      <c r="D53" s="119" t="s">
        <v>210</v>
      </c>
      <c r="E53" s="16" t="s">
        <v>101</v>
      </c>
      <c r="F53" s="102">
        <v>2500000</v>
      </c>
      <c r="G53" s="63" t="s">
        <v>113</v>
      </c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</row>
    <row r="54" spans="1:68" s="55" customFormat="1" ht="20.25" customHeight="1">
      <c r="A54" s="8"/>
      <c r="B54" s="215"/>
      <c r="C54" s="64" t="s">
        <v>215</v>
      </c>
      <c r="D54" s="119">
        <v>1</v>
      </c>
      <c r="E54" s="16" t="s">
        <v>101</v>
      </c>
      <c r="F54" s="102">
        <v>17000000</v>
      </c>
      <c r="G54" s="63" t="s">
        <v>169</v>
      </c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</row>
    <row r="55" spans="1:68" s="55" customFormat="1" ht="27.75" customHeight="1">
      <c r="A55" s="8"/>
      <c r="B55" s="215"/>
      <c r="C55" s="64" t="s">
        <v>369</v>
      </c>
      <c r="D55" s="119">
        <v>2</v>
      </c>
      <c r="E55" s="16" t="s">
        <v>101</v>
      </c>
      <c r="F55" s="102">
        <v>5040000</v>
      </c>
      <c r="G55" s="63" t="s">
        <v>107</v>
      </c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</row>
    <row r="56" spans="1:68" s="55" customFormat="1" ht="26.25" customHeight="1">
      <c r="A56" s="8"/>
      <c r="B56" s="215"/>
      <c r="C56" s="64" t="s">
        <v>370</v>
      </c>
      <c r="D56" s="119">
        <v>2</v>
      </c>
      <c r="E56" s="16" t="s">
        <v>101</v>
      </c>
      <c r="F56" s="102">
        <v>50000</v>
      </c>
      <c r="G56" s="63" t="s">
        <v>107</v>
      </c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</row>
    <row r="57" spans="1:68" s="55" customFormat="1" ht="18" customHeight="1">
      <c r="A57" s="8"/>
      <c r="B57" s="166"/>
      <c r="C57" s="64"/>
      <c r="D57" s="119"/>
      <c r="E57" s="113"/>
      <c r="F57" s="102"/>
      <c r="G57" s="60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</row>
    <row r="58" spans="1:68" s="55" customFormat="1" ht="21" customHeight="1">
      <c r="A58" s="8" t="s">
        <v>12</v>
      </c>
      <c r="B58" s="214" t="s">
        <v>181</v>
      </c>
      <c r="C58" s="21" t="s">
        <v>182</v>
      </c>
      <c r="D58" s="119" t="s">
        <v>1</v>
      </c>
      <c r="E58" s="108"/>
      <c r="F58" s="121">
        <f>SUM(F59:F61)</f>
        <v>3550000</v>
      </c>
      <c r="G58" s="63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</row>
    <row r="59" spans="1:68" s="55" customFormat="1" ht="19.5" customHeight="1">
      <c r="A59" s="8"/>
      <c r="B59" s="143"/>
      <c r="C59" s="64" t="s">
        <v>183</v>
      </c>
      <c r="D59" s="119">
        <v>2</v>
      </c>
      <c r="E59" s="108" t="s">
        <v>88</v>
      </c>
      <c r="F59" s="102">
        <v>50000</v>
      </c>
      <c r="G59" s="63" t="s">
        <v>115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</row>
    <row r="60" spans="1:68" s="55" customFormat="1" ht="19.5" customHeight="1">
      <c r="A60" s="8"/>
      <c r="B60" s="215"/>
      <c r="C60" s="64" t="s">
        <v>184</v>
      </c>
      <c r="D60" s="119" t="s">
        <v>210</v>
      </c>
      <c r="E60" s="16" t="s">
        <v>90</v>
      </c>
      <c r="F60" s="102">
        <v>1500000</v>
      </c>
      <c r="G60" s="63" t="s">
        <v>107</v>
      </c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</row>
    <row r="61" spans="1:68" s="55" customFormat="1" ht="18.75" customHeight="1">
      <c r="A61" s="8"/>
      <c r="B61" s="214"/>
      <c r="C61" s="64" t="s">
        <v>185</v>
      </c>
      <c r="D61" s="119">
        <v>1</v>
      </c>
      <c r="E61" s="16" t="s">
        <v>101</v>
      </c>
      <c r="F61" s="102">
        <v>2000000</v>
      </c>
      <c r="G61" s="63" t="s">
        <v>116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</row>
    <row r="62" spans="1:68" ht="21" customHeight="1">
      <c r="A62" s="3"/>
      <c r="B62" s="166"/>
      <c r="C62" s="7"/>
      <c r="D62" s="119"/>
      <c r="E62" s="113"/>
      <c r="F62" s="29">
        <f>SUM(F63)</f>
        <v>230000</v>
      </c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</row>
    <row r="63" spans="1:68" s="55" customFormat="1" ht="18" customHeight="1">
      <c r="A63" s="8" t="s">
        <v>12</v>
      </c>
      <c r="B63" s="214" t="s">
        <v>186</v>
      </c>
      <c r="C63" s="21" t="s">
        <v>187</v>
      </c>
      <c r="D63" s="119" t="s">
        <v>1</v>
      </c>
      <c r="E63" s="108"/>
      <c r="F63" s="121">
        <f>SUM(F64:F65)</f>
        <v>230000</v>
      </c>
      <c r="G63" s="63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</row>
    <row r="64" spans="1:68" s="55" customFormat="1" ht="20.25" customHeight="1">
      <c r="A64" s="8"/>
      <c r="B64" s="143"/>
      <c r="C64" s="59" t="s">
        <v>188</v>
      </c>
      <c r="D64" s="119">
        <v>2</v>
      </c>
      <c r="E64" s="16" t="s">
        <v>101</v>
      </c>
      <c r="F64" s="102">
        <v>30000</v>
      </c>
      <c r="G64" s="60" t="s">
        <v>116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</row>
    <row r="65" spans="1:68" s="55" customFormat="1" ht="18.75" customHeight="1">
      <c r="A65" s="8"/>
      <c r="B65" s="143"/>
      <c r="C65" s="23" t="s">
        <v>189</v>
      </c>
      <c r="D65" s="119">
        <v>2</v>
      </c>
      <c r="E65" s="16" t="s">
        <v>101</v>
      </c>
      <c r="F65" s="102">
        <v>200000</v>
      </c>
      <c r="G65" s="60" t="s">
        <v>107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</row>
    <row r="66" spans="1:68" s="55" customFormat="1" ht="17.25" customHeight="1">
      <c r="A66" s="8"/>
      <c r="B66" s="166"/>
      <c r="C66" s="23"/>
      <c r="D66" s="119"/>
      <c r="E66" s="16"/>
      <c r="F66" s="29"/>
      <c r="G66" s="60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</row>
    <row r="67" spans="1:68" s="55" customFormat="1" ht="16.5" customHeight="1">
      <c r="A67" s="8"/>
      <c r="B67" s="166"/>
      <c r="C67" s="23"/>
      <c r="D67" s="119"/>
      <c r="E67" s="16"/>
      <c r="F67" s="29">
        <f>SUM(F68)</f>
        <v>32800000</v>
      </c>
      <c r="G67" s="60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</row>
    <row r="68" spans="1:68" s="55" customFormat="1" ht="18" customHeight="1">
      <c r="A68" s="8" t="s">
        <v>12</v>
      </c>
      <c r="B68" s="214" t="s">
        <v>371</v>
      </c>
      <c r="C68" s="21" t="s">
        <v>372</v>
      </c>
      <c r="D68" s="119" t="s">
        <v>1</v>
      </c>
      <c r="E68" s="108"/>
      <c r="F68" s="121">
        <f>SUM(F69)+F70+F71+F72+F73+F74+F75+F76</f>
        <v>32800000</v>
      </c>
      <c r="G68" s="63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</row>
    <row r="69" spans="1:68" s="55" customFormat="1" ht="23.25" customHeight="1">
      <c r="A69" s="8"/>
      <c r="B69" s="166"/>
      <c r="C69" s="23" t="s">
        <v>373</v>
      </c>
      <c r="D69" s="119">
        <v>2</v>
      </c>
      <c r="E69" s="16" t="s">
        <v>101</v>
      </c>
      <c r="F69" s="102">
        <v>9000000</v>
      </c>
      <c r="G69" s="60" t="s">
        <v>381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</row>
    <row r="70" spans="1:68" s="55" customFormat="1" ht="23.25" customHeight="1">
      <c r="A70" s="8"/>
      <c r="B70" s="166"/>
      <c r="C70" s="23" t="s">
        <v>374</v>
      </c>
      <c r="D70" s="119">
        <v>2</v>
      </c>
      <c r="E70" s="16" t="s">
        <v>101</v>
      </c>
      <c r="F70" s="102">
        <v>15500000</v>
      </c>
      <c r="G70" s="60" t="s">
        <v>107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</row>
    <row r="71" spans="1:68" s="55" customFormat="1" ht="23.25" customHeight="1">
      <c r="A71" s="8"/>
      <c r="B71" s="166"/>
      <c r="C71" s="23" t="s">
        <v>375</v>
      </c>
      <c r="D71" s="119">
        <v>2</v>
      </c>
      <c r="E71" s="16" t="s">
        <v>101</v>
      </c>
      <c r="F71" s="102">
        <v>2000000</v>
      </c>
      <c r="G71" s="60" t="s">
        <v>107</v>
      </c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</row>
    <row r="72" spans="1:68" s="55" customFormat="1" ht="23.25" customHeight="1">
      <c r="A72" s="8"/>
      <c r="B72" s="166"/>
      <c r="C72" s="23" t="s">
        <v>376</v>
      </c>
      <c r="D72" s="119">
        <v>2</v>
      </c>
      <c r="E72" s="16" t="s">
        <v>101</v>
      </c>
      <c r="F72" s="102">
        <v>400000</v>
      </c>
      <c r="G72" s="60" t="s">
        <v>140</v>
      </c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</row>
    <row r="73" spans="1:68" s="55" customFormat="1" ht="23.25" customHeight="1">
      <c r="A73" s="8"/>
      <c r="B73" s="166"/>
      <c r="C73" s="23" t="s">
        <v>377</v>
      </c>
      <c r="D73" s="119">
        <v>2</v>
      </c>
      <c r="E73" s="16" t="s">
        <v>101</v>
      </c>
      <c r="F73" s="102">
        <v>1250000</v>
      </c>
      <c r="G73" s="60" t="s">
        <v>107</v>
      </c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</row>
    <row r="74" spans="1:68" s="55" customFormat="1" ht="23.25" customHeight="1">
      <c r="A74" s="8"/>
      <c r="B74" s="166"/>
      <c r="C74" s="23" t="s">
        <v>378</v>
      </c>
      <c r="D74" s="119">
        <v>2</v>
      </c>
      <c r="E74" s="16" t="s">
        <v>101</v>
      </c>
      <c r="F74" s="102">
        <v>350000</v>
      </c>
      <c r="G74" s="60" t="s">
        <v>115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</row>
    <row r="75" spans="1:68" s="55" customFormat="1" ht="23.25" customHeight="1">
      <c r="A75" s="8"/>
      <c r="B75" s="166"/>
      <c r="C75" s="23" t="s">
        <v>379</v>
      </c>
      <c r="D75" s="119">
        <v>2</v>
      </c>
      <c r="E75" s="16" t="s">
        <v>101</v>
      </c>
      <c r="F75" s="102">
        <v>600000</v>
      </c>
      <c r="G75" s="60" t="s">
        <v>104</v>
      </c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</row>
    <row r="76" spans="1:68" s="55" customFormat="1" ht="23.25" customHeight="1">
      <c r="A76" s="8"/>
      <c r="B76" s="166"/>
      <c r="C76" s="23" t="s">
        <v>380</v>
      </c>
      <c r="D76" s="119">
        <v>2</v>
      </c>
      <c r="E76" s="16" t="s">
        <v>101</v>
      </c>
      <c r="F76" s="102">
        <v>3700000</v>
      </c>
      <c r="G76" s="60" t="s">
        <v>116</v>
      </c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</row>
    <row r="77" spans="1:68" s="55" customFormat="1" ht="17.25" customHeight="1">
      <c r="A77" s="8"/>
      <c r="B77" s="166"/>
      <c r="C77" s="23"/>
      <c r="D77" s="119"/>
      <c r="E77" s="16"/>
      <c r="F77" s="102"/>
      <c r="G77" s="60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</row>
    <row r="78" spans="1:68" s="55" customFormat="1" ht="23.25" customHeight="1">
      <c r="A78" s="8"/>
      <c r="B78" s="166"/>
      <c r="C78" s="23"/>
      <c r="D78" s="119"/>
      <c r="E78" s="16"/>
      <c r="F78" s="186">
        <f>SUM(F79)+F82</f>
        <v>1895000</v>
      </c>
      <c r="G78" s="60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</row>
    <row r="79" spans="1:68" s="55" customFormat="1" ht="19.5" customHeight="1">
      <c r="A79" s="8" t="s">
        <v>12</v>
      </c>
      <c r="B79" s="214" t="s">
        <v>18</v>
      </c>
      <c r="C79" s="62" t="s">
        <v>20</v>
      </c>
      <c r="D79" s="117" t="s">
        <v>1</v>
      </c>
      <c r="E79" s="116"/>
      <c r="F79" s="110">
        <f>SUM(F80:F80)</f>
        <v>600000</v>
      </c>
      <c r="G79" s="63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</row>
    <row r="80" spans="1:68" s="55" customFormat="1" ht="21" customHeight="1">
      <c r="A80" s="8"/>
      <c r="B80" s="295"/>
      <c r="C80" s="23" t="s">
        <v>254</v>
      </c>
      <c r="D80" s="119">
        <v>2</v>
      </c>
      <c r="E80" s="16" t="s">
        <v>101</v>
      </c>
      <c r="F80" s="102">
        <v>600000</v>
      </c>
      <c r="G80" s="60" t="s">
        <v>169</v>
      </c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</row>
    <row r="81" spans="1:68" s="55" customFormat="1" ht="23.25" customHeight="1">
      <c r="A81" s="8"/>
      <c r="B81" s="214"/>
      <c r="C81" s="23"/>
      <c r="D81" s="119"/>
      <c r="E81" s="16"/>
      <c r="F81" s="102"/>
      <c r="G81" s="60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</row>
    <row r="82" spans="1:68" s="55" customFormat="1" ht="17.25" customHeight="1">
      <c r="A82" s="8" t="s">
        <v>12</v>
      </c>
      <c r="B82" s="214" t="s">
        <v>19</v>
      </c>
      <c r="C82" s="62" t="s">
        <v>21</v>
      </c>
      <c r="D82" s="119" t="s">
        <v>1</v>
      </c>
      <c r="E82" s="108"/>
      <c r="F82" s="120">
        <f>SUM(F83:F84)</f>
        <v>1295000</v>
      </c>
      <c r="G82" s="63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</row>
    <row r="83" spans="1:68" s="55" customFormat="1" ht="18" customHeight="1">
      <c r="A83" s="8"/>
      <c r="B83" s="166"/>
      <c r="C83" s="23" t="s">
        <v>147</v>
      </c>
      <c r="D83" s="119" t="s">
        <v>210</v>
      </c>
      <c r="E83" s="16" t="s">
        <v>90</v>
      </c>
      <c r="F83" s="102">
        <v>1100000</v>
      </c>
      <c r="G83" s="300" t="s">
        <v>111</v>
      </c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</row>
    <row r="84" spans="1:68" s="55" customFormat="1" ht="27" customHeight="1">
      <c r="A84" s="8"/>
      <c r="B84" s="166"/>
      <c r="C84" s="23" t="s">
        <v>159</v>
      </c>
      <c r="D84" s="119">
        <v>2</v>
      </c>
      <c r="E84" s="116" t="s">
        <v>101</v>
      </c>
      <c r="F84" s="102">
        <v>195000</v>
      </c>
      <c r="G84" s="300" t="s">
        <v>140</v>
      </c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</row>
    <row r="85" spans="1:68" s="55" customFormat="1" ht="20.25" customHeight="1">
      <c r="A85" s="8"/>
      <c r="B85" s="166"/>
      <c r="C85" s="23"/>
      <c r="D85" s="119"/>
      <c r="E85" s="116"/>
      <c r="F85" s="186">
        <f>SUM(F86)+F90+F102+F106+F110+F115+F131</f>
        <v>275215000</v>
      </c>
      <c r="G85" s="300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</row>
    <row r="86" spans="1:68" s="55" customFormat="1" ht="20.25" customHeight="1">
      <c r="A86" s="8" t="s">
        <v>12</v>
      </c>
      <c r="B86" s="214" t="s">
        <v>22</v>
      </c>
      <c r="C86" s="62" t="s">
        <v>79</v>
      </c>
      <c r="D86" s="117" t="s">
        <v>1</v>
      </c>
      <c r="E86" s="116"/>
      <c r="F86" s="123">
        <f>SUM(F87:F88)</f>
        <v>23000000</v>
      </c>
      <c r="G86" s="63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</row>
    <row r="87" spans="1:68" s="55" customFormat="1" ht="33.75" customHeight="1">
      <c r="A87" s="8"/>
      <c r="B87" s="296"/>
      <c r="C87" s="23" t="s">
        <v>160</v>
      </c>
      <c r="D87" s="117" t="s">
        <v>210</v>
      </c>
      <c r="E87" s="16" t="s">
        <v>101</v>
      </c>
      <c r="F87" s="102">
        <v>22400000</v>
      </c>
      <c r="G87" s="300" t="s">
        <v>107</v>
      </c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</row>
    <row r="88" spans="1:68" s="55" customFormat="1" ht="19.5" customHeight="1">
      <c r="A88" s="8"/>
      <c r="B88" s="215"/>
      <c r="C88" s="23" t="s">
        <v>190</v>
      </c>
      <c r="D88" s="117">
        <v>2</v>
      </c>
      <c r="E88" s="124" t="s">
        <v>410</v>
      </c>
      <c r="F88" s="102">
        <v>600000</v>
      </c>
      <c r="G88" s="300" t="s">
        <v>107</v>
      </c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</row>
    <row r="89" spans="1:68" s="55" customFormat="1" ht="21" customHeight="1">
      <c r="A89" s="8"/>
      <c r="B89" s="166"/>
      <c r="C89" s="64"/>
      <c r="D89" s="119"/>
      <c r="E89" s="16"/>
      <c r="F89" s="29"/>
      <c r="G89" s="60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</row>
    <row r="90" spans="1:68" s="55" customFormat="1" ht="20.25" customHeight="1">
      <c r="A90" s="8" t="s">
        <v>12</v>
      </c>
      <c r="B90" s="214" t="s">
        <v>382</v>
      </c>
      <c r="C90" s="62" t="s">
        <v>28</v>
      </c>
      <c r="D90" s="119" t="s">
        <v>1</v>
      </c>
      <c r="E90" s="125"/>
      <c r="F90" s="126">
        <f>SUM(F91)+F92+F93+F94+F95+F96+F97+F98+F99+F100</f>
        <v>107500000</v>
      </c>
      <c r="G90" s="63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</row>
    <row r="91" spans="1:68" s="55" customFormat="1" ht="21.75" customHeight="1">
      <c r="A91" s="8"/>
      <c r="B91" s="215"/>
      <c r="C91" s="23" t="s">
        <v>216</v>
      </c>
      <c r="D91" s="119">
        <v>1</v>
      </c>
      <c r="E91" s="116" t="s">
        <v>101</v>
      </c>
      <c r="F91" s="102">
        <v>40500000</v>
      </c>
      <c r="G91" s="300" t="s">
        <v>117</v>
      </c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</row>
    <row r="92" spans="1:68" s="55" customFormat="1" ht="18.75" customHeight="1">
      <c r="A92" s="8"/>
      <c r="B92" s="215"/>
      <c r="C92" s="23" t="s">
        <v>217</v>
      </c>
      <c r="D92" s="119">
        <v>1</v>
      </c>
      <c r="E92" s="116" t="s">
        <v>101</v>
      </c>
      <c r="F92" s="102">
        <v>5500000</v>
      </c>
      <c r="G92" s="300" t="s">
        <v>118</v>
      </c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</row>
    <row r="93" spans="1:68" s="55" customFormat="1" ht="27" customHeight="1">
      <c r="A93" s="8"/>
      <c r="B93" s="215"/>
      <c r="C93" s="23" t="s">
        <v>218</v>
      </c>
      <c r="D93" s="119">
        <v>1</v>
      </c>
      <c r="E93" s="116" t="s">
        <v>101</v>
      </c>
      <c r="F93" s="102">
        <v>4000000</v>
      </c>
      <c r="G93" s="300" t="s">
        <v>81</v>
      </c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</row>
    <row r="94" spans="1:68" s="55" customFormat="1" ht="30" customHeight="1">
      <c r="A94" s="8"/>
      <c r="B94" s="214"/>
      <c r="C94" s="23" t="s">
        <v>383</v>
      </c>
      <c r="D94" s="119">
        <v>2</v>
      </c>
      <c r="E94" s="116" t="s">
        <v>90</v>
      </c>
      <c r="F94" s="102">
        <v>4000000</v>
      </c>
      <c r="G94" s="300" t="s">
        <v>81</v>
      </c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</row>
    <row r="95" spans="1:68" s="55" customFormat="1" ht="19.5" customHeight="1">
      <c r="A95" s="8"/>
      <c r="B95" s="215"/>
      <c r="C95" s="23" t="s">
        <v>384</v>
      </c>
      <c r="D95" s="119">
        <v>2</v>
      </c>
      <c r="E95" s="116" t="s">
        <v>90</v>
      </c>
      <c r="F95" s="102">
        <v>2500000</v>
      </c>
      <c r="G95" s="300" t="s">
        <v>81</v>
      </c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</row>
    <row r="96" spans="1:68" s="55" customFormat="1" ht="27.75" customHeight="1">
      <c r="A96" s="8"/>
      <c r="B96" s="214"/>
      <c r="C96" s="23" t="s">
        <v>219</v>
      </c>
      <c r="D96" s="119">
        <v>2</v>
      </c>
      <c r="E96" s="116" t="s">
        <v>90</v>
      </c>
      <c r="F96" s="102">
        <v>25000000</v>
      </c>
      <c r="G96" s="300" t="s">
        <v>119</v>
      </c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</row>
    <row r="97" spans="1:68" s="55" customFormat="1" ht="37.5" customHeight="1">
      <c r="A97" s="8"/>
      <c r="B97" s="296"/>
      <c r="C97" s="23" t="s">
        <v>161</v>
      </c>
      <c r="D97" s="119">
        <v>1</v>
      </c>
      <c r="E97" s="116" t="s">
        <v>101</v>
      </c>
      <c r="F97" s="102">
        <v>1000000</v>
      </c>
      <c r="G97" s="300" t="s">
        <v>129</v>
      </c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</row>
    <row r="98" spans="1:68" s="55" customFormat="1" ht="28.5" customHeight="1">
      <c r="A98" s="8"/>
      <c r="B98" s="222"/>
      <c r="C98" s="23" t="s">
        <v>220</v>
      </c>
      <c r="D98" s="119">
        <v>2</v>
      </c>
      <c r="E98" s="116" t="s">
        <v>101</v>
      </c>
      <c r="F98" s="102">
        <v>3000000</v>
      </c>
      <c r="G98" s="300" t="s">
        <v>113</v>
      </c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</row>
    <row r="99" spans="1:68" s="55" customFormat="1" ht="27.75" customHeight="1">
      <c r="A99" s="8"/>
      <c r="B99" s="215"/>
      <c r="C99" s="23" t="s">
        <v>221</v>
      </c>
      <c r="D99" s="119">
        <v>1</v>
      </c>
      <c r="E99" s="116" t="s">
        <v>101</v>
      </c>
      <c r="F99" s="102">
        <v>18000000</v>
      </c>
      <c r="G99" s="300" t="s">
        <v>120</v>
      </c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</row>
    <row r="100" spans="1:68" s="55" customFormat="1" ht="32.25" customHeight="1">
      <c r="A100" s="8"/>
      <c r="B100" s="296"/>
      <c r="C100" s="23" t="s">
        <v>222</v>
      </c>
      <c r="D100" s="119">
        <v>1</v>
      </c>
      <c r="E100" s="116" t="s">
        <v>101</v>
      </c>
      <c r="F100" s="102">
        <v>4000000</v>
      </c>
      <c r="G100" s="300" t="s">
        <v>81</v>
      </c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</row>
    <row r="101" spans="1:68" s="55" customFormat="1" ht="21" customHeight="1">
      <c r="A101" s="8"/>
      <c r="B101" s="166"/>
      <c r="C101" s="64"/>
      <c r="D101" s="119"/>
      <c r="E101" s="16"/>
      <c r="F101" s="29"/>
      <c r="G101" s="60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</row>
    <row r="102" spans="1:68" s="55" customFormat="1" ht="24" customHeight="1">
      <c r="A102" s="8" t="s">
        <v>12</v>
      </c>
      <c r="B102" s="214" t="s">
        <v>23</v>
      </c>
      <c r="C102" s="62" t="s">
        <v>92</v>
      </c>
      <c r="D102" s="119"/>
      <c r="E102" s="116"/>
      <c r="F102" s="126">
        <f>SUM(F103:F104)</f>
        <v>2525000</v>
      </c>
      <c r="G102" s="63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</row>
    <row r="103" spans="1:68" s="55" customFormat="1" ht="24" customHeight="1">
      <c r="A103" s="8"/>
      <c r="B103" s="143"/>
      <c r="C103" s="175" t="s">
        <v>121</v>
      </c>
      <c r="D103" s="115">
        <v>2</v>
      </c>
      <c r="E103" s="115" t="s">
        <v>101</v>
      </c>
      <c r="F103" s="102">
        <v>25000</v>
      </c>
      <c r="G103" s="301" t="s">
        <v>116</v>
      </c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</row>
    <row r="104" spans="1:68" s="55" customFormat="1" ht="24" customHeight="1">
      <c r="A104" s="8"/>
      <c r="B104" s="215"/>
      <c r="C104" s="23" t="s">
        <v>148</v>
      </c>
      <c r="D104" s="119" t="s">
        <v>210</v>
      </c>
      <c r="E104" s="116" t="s">
        <v>90</v>
      </c>
      <c r="F104" s="102">
        <v>2500000</v>
      </c>
      <c r="G104" s="60" t="s">
        <v>116</v>
      </c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</row>
    <row r="105" spans="1:68" s="55" customFormat="1" ht="21" customHeight="1">
      <c r="A105" s="8"/>
      <c r="B105" s="166"/>
      <c r="C105" s="64"/>
      <c r="D105" s="119"/>
      <c r="E105" s="16"/>
      <c r="F105" s="29"/>
      <c r="G105" s="60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</row>
    <row r="106" spans="1:68" s="55" customFormat="1" ht="24" customHeight="1">
      <c r="A106" s="8" t="s">
        <v>12</v>
      </c>
      <c r="B106" s="214" t="s">
        <v>24</v>
      </c>
      <c r="C106" s="62" t="s">
        <v>29</v>
      </c>
      <c r="D106" s="119" t="s">
        <v>1</v>
      </c>
      <c r="E106" s="116"/>
      <c r="F106" s="126">
        <f>SUM(F107:F108)</f>
        <v>5800000</v>
      </c>
      <c r="G106" s="63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</row>
    <row r="107" spans="1:68" s="55" customFormat="1" ht="24" customHeight="1">
      <c r="A107" s="8"/>
      <c r="B107" s="215"/>
      <c r="C107" s="23" t="s">
        <v>162</v>
      </c>
      <c r="D107" s="119" t="s">
        <v>210</v>
      </c>
      <c r="E107" s="116" t="s">
        <v>101</v>
      </c>
      <c r="F107" s="102">
        <v>4000000</v>
      </c>
      <c r="G107" s="60" t="s">
        <v>107</v>
      </c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</row>
    <row r="108" spans="1:68" s="55" customFormat="1" ht="24" customHeight="1">
      <c r="A108" s="8"/>
      <c r="B108" s="215"/>
      <c r="C108" s="23" t="s">
        <v>93</v>
      </c>
      <c r="D108" s="119" t="s">
        <v>210</v>
      </c>
      <c r="E108" s="116" t="s">
        <v>101</v>
      </c>
      <c r="F108" s="102">
        <v>1800000</v>
      </c>
      <c r="G108" s="60" t="s">
        <v>107</v>
      </c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</row>
    <row r="109" spans="1:68" s="55" customFormat="1" ht="21" customHeight="1">
      <c r="A109" s="8"/>
      <c r="B109" s="166"/>
      <c r="C109" s="64"/>
      <c r="D109" s="119"/>
      <c r="E109" s="16"/>
      <c r="F109" s="29"/>
      <c r="G109" s="60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</row>
    <row r="110" spans="1:68" s="55" customFormat="1" ht="24" customHeight="1">
      <c r="A110" s="8" t="s">
        <v>12</v>
      </c>
      <c r="B110" s="214" t="s">
        <v>25</v>
      </c>
      <c r="C110" s="62" t="s">
        <v>122</v>
      </c>
      <c r="D110" s="119" t="s">
        <v>1</v>
      </c>
      <c r="E110" s="116"/>
      <c r="F110" s="126">
        <f>SUM(F111:F113)</f>
        <v>9000000</v>
      </c>
      <c r="G110" s="63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</row>
    <row r="111" spans="1:68" s="55" customFormat="1" ht="24" customHeight="1">
      <c r="A111" s="8"/>
      <c r="B111" s="215"/>
      <c r="C111" s="23" t="s">
        <v>94</v>
      </c>
      <c r="D111" s="112">
        <v>2</v>
      </c>
      <c r="E111" s="113" t="s">
        <v>101</v>
      </c>
      <c r="F111" s="102">
        <v>1800000</v>
      </c>
      <c r="G111" s="60" t="s">
        <v>106</v>
      </c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</row>
    <row r="112" spans="1:68" s="55" customFormat="1" ht="24" customHeight="1">
      <c r="A112" s="8"/>
      <c r="B112" s="215"/>
      <c r="C112" s="23" t="s">
        <v>191</v>
      </c>
      <c r="D112" s="119" t="s">
        <v>210</v>
      </c>
      <c r="E112" s="113" t="s">
        <v>101</v>
      </c>
      <c r="F112" s="102">
        <v>7000000</v>
      </c>
      <c r="G112" s="60" t="s">
        <v>81</v>
      </c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</row>
    <row r="113" spans="1:68" s="55" customFormat="1" ht="24" customHeight="1">
      <c r="A113" s="8"/>
      <c r="B113" s="166"/>
      <c r="C113" s="23" t="s">
        <v>385</v>
      </c>
      <c r="D113" s="119">
        <v>2</v>
      </c>
      <c r="E113" s="113" t="s">
        <v>101</v>
      </c>
      <c r="F113" s="102">
        <v>200000</v>
      </c>
      <c r="G113" s="60" t="s">
        <v>105</v>
      </c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</row>
    <row r="114" spans="1:68" s="55" customFormat="1" ht="21" customHeight="1">
      <c r="A114" s="8"/>
      <c r="B114" s="166"/>
      <c r="C114" s="64"/>
      <c r="D114" s="119"/>
      <c r="E114" s="16"/>
      <c r="F114" s="29"/>
      <c r="G114" s="60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</row>
    <row r="115" spans="1:68" s="55" customFormat="1" ht="21" customHeight="1">
      <c r="A115" s="8" t="s">
        <v>12</v>
      </c>
      <c r="B115" s="214" t="s">
        <v>26</v>
      </c>
      <c r="C115" s="62" t="s">
        <v>30</v>
      </c>
      <c r="D115" s="119" t="s">
        <v>1</v>
      </c>
      <c r="E115" s="16"/>
      <c r="F115" s="126">
        <f>SUM(F116:F129)</f>
        <v>124200000</v>
      </c>
      <c r="G115" s="63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</row>
    <row r="116" spans="1:68" s="55" customFormat="1" ht="33" customHeight="1">
      <c r="A116" s="8"/>
      <c r="B116" s="297"/>
      <c r="C116" s="25" t="s">
        <v>386</v>
      </c>
      <c r="D116" s="119">
        <v>1</v>
      </c>
      <c r="E116" s="113" t="s">
        <v>101</v>
      </c>
      <c r="F116" s="102">
        <v>25000000</v>
      </c>
      <c r="G116" s="60" t="s">
        <v>123</v>
      </c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</row>
    <row r="117" spans="1:68" s="55" customFormat="1" ht="27" customHeight="1">
      <c r="A117" s="8"/>
      <c r="B117" s="215"/>
      <c r="C117" s="25" t="s">
        <v>163</v>
      </c>
      <c r="D117" s="119">
        <v>1</v>
      </c>
      <c r="E117" s="113" t="s">
        <v>101</v>
      </c>
      <c r="F117" s="102">
        <v>4000000</v>
      </c>
      <c r="G117" s="60" t="s">
        <v>123</v>
      </c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</row>
    <row r="118" spans="1:68" s="55" customFormat="1" ht="34.5" customHeight="1">
      <c r="A118" s="8"/>
      <c r="B118" s="215"/>
      <c r="C118" s="25" t="s">
        <v>387</v>
      </c>
      <c r="D118" s="119" t="s">
        <v>210</v>
      </c>
      <c r="E118" s="113" t="s">
        <v>101</v>
      </c>
      <c r="F118" s="102">
        <v>13000000</v>
      </c>
      <c r="G118" s="60" t="s">
        <v>110</v>
      </c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</row>
    <row r="119" spans="1:68" s="55" customFormat="1" ht="30.75" customHeight="1">
      <c r="A119" s="8"/>
      <c r="B119" s="215"/>
      <c r="C119" s="25" t="s">
        <v>255</v>
      </c>
      <c r="D119" s="119" t="s">
        <v>210</v>
      </c>
      <c r="E119" s="113" t="s">
        <v>101</v>
      </c>
      <c r="F119" s="102">
        <v>10500000</v>
      </c>
      <c r="G119" s="60" t="s">
        <v>110</v>
      </c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</row>
    <row r="120" spans="1:68" s="55" customFormat="1" ht="42.75" customHeight="1">
      <c r="A120" s="8"/>
      <c r="B120" s="215"/>
      <c r="C120" s="25" t="s">
        <v>223</v>
      </c>
      <c r="D120" s="119" t="s">
        <v>210</v>
      </c>
      <c r="E120" s="113" t="s">
        <v>101</v>
      </c>
      <c r="F120" s="102">
        <v>19000000</v>
      </c>
      <c r="G120" s="60" t="s">
        <v>110</v>
      </c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</row>
    <row r="121" spans="1:68" s="55" customFormat="1" ht="33" customHeight="1">
      <c r="A121" s="8"/>
      <c r="B121" s="215"/>
      <c r="C121" s="25" t="s">
        <v>224</v>
      </c>
      <c r="D121" s="119" t="s">
        <v>210</v>
      </c>
      <c r="E121" s="113" t="s">
        <v>101</v>
      </c>
      <c r="F121" s="102">
        <v>5000000</v>
      </c>
      <c r="G121" s="60" t="s">
        <v>110</v>
      </c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</row>
    <row r="122" spans="1:68" s="55" customFormat="1" ht="32.25" customHeight="1">
      <c r="A122" s="8"/>
      <c r="B122" s="214"/>
      <c r="C122" s="25" t="s">
        <v>388</v>
      </c>
      <c r="D122" s="119">
        <v>1</v>
      </c>
      <c r="E122" s="113" t="s">
        <v>101</v>
      </c>
      <c r="F122" s="102">
        <v>2200000</v>
      </c>
      <c r="G122" s="60" t="s">
        <v>110</v>
      </c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</row>
    <row r="123" spans="1:68" s="55" customFormat="1" ht="27" customHeight="1">
      <c r="A123" s="8"/>
      <c r="B123" s="214"/>
      <c r="C123" s="25" t="s">
        <v>163</v>
      </c>
      <c r="D123" s="119" t="s">
        <v>210</v>
      </c>
      <c r="E123" s="113" t="s">
        <v>101</v>
      </c>
      <c r="F123" s="102">
        <v>2000000</v>
      </c>
      <c r="G123" s="60" t="s">
        <v>120</v>
      </c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</row>
    <row r="124" spans="1:68" s="55" customFormat="1" ht="31.5" customHeight="1">
      <c r="A124" s="8"/>
      <c r="B124" s="214"/>
      <c r="C124" s="25" t="s">
        <v>389</v>
      </c>
      <c r="D124" s="119">
        <v>2</v>
      </c>
      <c r="E124" s="113" t="s">
        <v>101</v>
      </c>
      <c r="F124" s="155">
        <v>2500000</v>
      </c>
      <c r="G124" s="60" t="s">
        <v>120</v>
      </c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</row>
    <row r="125" spans="1:68" s="55" customFormat="1" ht="27" customHeight="1">
      <c r="A125" s="8"/>
      <c r="B125" s="214"/>
      <c r="C125" s="25" t="s">
        <v>225</v>
      </c>
      <c r="D125" s="119">
        <v>2</v>
      </c>
      <c r="E125" s="113" t="s">
        <v>101</v>
      </c>
      <c r="F125" s="155">
        <v>8000000</v>
      </c>
      <c r="G125" s="60" t="s">
        <v>81</v>
      </c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</row>
    <row r="126" spans="1:68" s="55" customFormat="1" ht="25.5" customHeight="1">
      <c r="A126" s="8"/>
      <c r="B126" s="215"/>
      <c r="C126" s="25" t="s">
        <v>390</v>
      </c>
      <c r="D126" s="119" t="s">
        <v>210</v>
      </c>
      <c r="E126" s="113" t="s">
        <v>101</v>
      </c>
      <c r="F126" s="102">
        <v>1000000</v>
      </c>
      <c r="G126" s="60" t="s">
        <v>143</v>
      </c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</row>
    <row r="127" spans="1:68" s="55" customFormat="1" ht="30.75" customHeight="1">
      <c r="A127" s="8"/>
      <c r="B127" s="215"/>
      <c r="C127" s="25" t="s">
        <v>226</v>
      </c>
      <c r="D127" s="119">
        <v>1</v>
      </c>
      <c r="E127" s="113" t="s">
        <v>101</v>
      </c>
      <c r="F127" s="102">
        <v>17000000</v>
      </c>
      <c r="G127" s="60" t="s">
        <v>110</v>
      </c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</row>
    <row r="128" spans="1:68" s="55" customFormat="1" ht="31.5" customHeight="1">
      <c r="A128" s="8"/>
      <c r="B128" s="214"/>
      <c r="C128" s="25" t="s">
        <v>256</v>
      </c>
      <c r="D128" s="119">
        <v>2</v>
      </c>
      <c r="E128" s="113" t="s">
        <v>101</v>
      </c>
      <c r="F128" s="102">
        <v>3000000</v>
      </c>
      <c r="G128" s="60" t="s">
        <v>123</v>
      </c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</row>
    <row r="129" spans="1:68" s="55" customFormat="1" ht="30.75" customHeight="1">
      <c r="A129" s="8"/>
      <c r="B129" s="166"/>
      <c r="C129" s="25" t="s">
        <v>227</v>
      </c>
      <c r="D129" s="119">
        <v>1</v>
      </c>
      <c r="E129" s="113" t="s">
        <v>101</v>
      </c>
      <c r="F129" s="102">
        <v>12000000</v>
      </c>
      <c r="G129" s="60" t="s">
        <v>123</v>
      </c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</row>
    <row r="130" spans="1:68" s="55" customFormat="1" ht="21" customHeight="1">
      <c r="A130" s="8"/>
      <c r="B130" s="166"/>
      <c r="C130" s="64"/>
      <c r="D130" s="119"/>
      <c r="E130" s="16"/>
      <c r="F130" s="29"/>
      <c r="G130" s="60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</row>
    <row r="131" spans="1:68" s="55" customFormat="1" ht="21" customHeight="1">
      <c r="A131" s="8" t="s">
        <v>12</v>
      </c>
      <c r="B131" s="214" t="s">
        <v>27</v>
      </c>
      <c r="C131" s="62" t="s">
        <v>31</v>
      </c>
      <c r="D131" s="119" t="s">
        <v>1</v>
      </c>
      <c r="E131" s="108"/>
      <c r="F131" s="126">
        <f>SUM(F132:F135)</f>
        <v>3190000</v>
      </c>
      <c r="G131" s="63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</row>
    <row r="132" spans="1:68" s="55" customFormat="1" ht="21" customHeight="1">
      <c r="A132" s="8"/>
      <c r="B132" s="143"/>
      <c r="C132" s="25" t="s">
        <v>257</v>
      </c>
      <c r="D132" s="119">
        <v>2</v>
      </c>
      <c r="E132" s="16" t="s">
        <v>88</v>
      </c>
      <c r="F132" s="102">
        <v>60000</v>
      </c>
      <c r="G132" s="60" t="s">
        <v>125</v>
      </c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</row>
    <row r="133" spans="1:68" s="55" customFormat="1" ht="21" customHeight="1">
      <c r="A133" s="8"/>
      <c r="B133" s="215"/>
      <c r="C133" s="25" t="s">
        <v>80</v>
      </c>
      <c r="D133" s="119">
        <v>2</v>
      </c>
      <c r="E133" s="16" t="s">
        <v>101</v>
      </c>
      <c r="F133" s="102">
        <v>715000</v>
      </c>
      <c r="G133" s="60" t="s">
        <v>124</v>
      </c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</row>
    <row r="134" spans="1:68" s="55" customFormat="1" ht="21" customHeight="1">
      <c r="A134" s="8"/>
      <c r="B134" s="215"/>
      <c r="C134" s="25" t="s">
        <v>258</v>
      </c>
      <c r="D134" s="119" t="s">
        <v>210</v>
      </c>
      <c r="E134" s="16" t="s">
        <v>101</v>
      </c>
      <c r="F134" s="102">
        <v>1700000</v>
      </c>
      <c r="G134" s="60" t="s">
        <v>112</v>
      </c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</row>
    <row r="135" spans="1:68" s="55" customFormat="1" ht="29.25" customHeight="1">
      <c r="A135" s="8"/>
      <c r="B135" s="215"/>
      <c r="C135" s="25" t="s">
        <v>259</v>
      </c>
      <c r="D135" s="119">
        <v>2</v>
      </c>
      <c r="E135" s="16" t="s">
        <v>101</v>
      </c>
      <c r="F135" s="102">
        <v>715000</v>
      </c>
      <c r="G135" s="60" t="s">
        <v>130</v>
      </c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</row>
    <row r="136" spans="1:68" s="55" customFormat="1" ht="21" customHeight="1">
      <c r="A136" s="8"/>
      <c r="B136" s="166"/>
      <c r="C136" s="64"/>
      <c r="D136" s="119"/>
      <c r="E136" s="16"/>
      <c r="F136" s="29">
        <f>SUM(F137)+F141+F144+F147</f>
        <v>3705000</v>
      </c>
      <c r="G136" s="60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</row>
    <row r="137" spans="1:68" s="55" customFormat="1" ht="18.75" customHeight="1">
      <c r="A137" s="8" t="s">
        <v>12</v>
      </c>
      <c r="B137" s="214" t="s">
        <v>197</v>
      </c>
      <c r="C137" s="62" t="s">
        <v>198</v>
      </c>
      <c r="D137" s="119" t="s">
        <v>1</v>
      </c>
      <c r="E137" s="16"/>
      <c r="F137" s="134">
        <f>SUM(F138)+F139</f>
        <v>1705000</v>
      </c>
      <c r="G137" s="63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</row>
    <row r="138" spans="1:68" s="55" customFormat="1" ht="18" customHeight="1">
      <c r="A138" s="8"/>
      <c r="B138" s="143"/>
      <c r="C138" s="25" t="s">
        <v>199</v>
      </c>
      <c r="D138" s="119">
        <v>2</v>
      </c>
      <c r="E138" s="113" t="s">
        <v>411</v>
      </c>
      <c r="F138" s="102">
        <v>205000</v>
      </c>
      <c r="G138" s="60" t="s">
        <v>208</v>
      </c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</row>
    <row r="139" spans="1:68" s="55" customFormat="1" ht="18" customHeight="1">
      <c r="A139" s="8"/>
      <c r="B139" s="143"/>
      <c r="C139" s="25" t="s">
        <v>391</v>
      </c>
      <c r="D139" s="119">
        <v>2</v>
      </c>
      <c r="E139" s="113" t="s">
        <v>88</v>
      </c>
      <c r="F139" s="102">
        <v>1500000</v>
      </c>
      <c r="G139" s="60" t="s">
        <v>125</v>
      </c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</row>
    <row r="140" spans="1:68" s="55" customFormat="1" ht="12.75" customHeight="1">
      <c r="A140" s="8"/>
      <c r="B140" s="166"/>
      <c r="C140" s="67"/>
      <c r="D140" s="119"/>
      <c r="E140" s="113"/>
      <c r="F140" s="102"/>
      <c r="G140" s="60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</row>
    <row r="141" spans="1:68" s="55" customFormat="1" ht="21" customHeight="1">
      <c r="A141" s="8" t="s">
        <v>12</v>
      </c>
      <c r="B141" s="214" t="s">
        <v>192</v>
      </c>
      <c r="C141" s="62" t="s">
        <v>193</v>
      </c>
      <c r="D141" s="119" t="s">
        <v>1</v>
      </c>
      <c r="E141" s="16"/>
      <c r="F141" s="134">
        <f>SUM(F142)</f>
        <v>1000000</v>
      </c>
      <c r="G141" s="63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</row>
    <row r="142" spans="1:68" s="55" customFormat="1" ht="19.5" customHeight="1">
      <c r="A142" s="8"/>
      <c r="B142" s="166"/>
      <c r="C142" s="25" t="s">
        <v>194</v>
      </c>
      <c r="D142" s="119">
        <v>2</v>
      </c>
      <c r="E142" s="113" t="s">
        <v>101</v>
      </c>
      <c r="F142" s="102">
        <v>1000000</v>
      </c>
      <c r="G142" s="60" t="s">
        <v>104</v>
      </c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</row>
    <row r="143" spans="1:68" s="55" customFormat="1" ht="21" customHeight="1">
      <c r="A143" s="8"/>
      <c r="B143" s="166"/>
      <c r="C143" s="64"/>
      <c r="D143" s="119"/>
      <c r="E143" s="16"/>
      <c r="F143" s="29"/>
      <c r="G143" s="60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</row>
    <row r="144" spans="1:68" s="55" customFormat="1" ht="15.75" customHeight="1">
      <c r="A144" s="8" t="s">
        <v>12</v>
      </c>
      <c r="B144" s="214" t="s">
        <v>195</v>
      </c>
      <c r="C144" s="62" t="s">
        <v>196</v>
      </c>
      <c r="D144" s="119" t="s">
        <v>1</v>
      </c>
      <c r="E144" s="16"/>
      <c r="F144" s="134">
        <f>SUM(F145)</f>
        <v>200000</v>
      </c>
      <c r="G144" s="63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</row>
    <row r="145" spans="1:68" s="55" customFormat="1" ht="20.25" customHeight="1">
      <c r="A145" s="8"/>
      <c r="B145" s="143"/>
      <c r="C145" s="25" t="s">
        <v>196</v>
      </c>
      <c r="D145" s="119">
        <v>2</v>
      </c>
      <c r="E145" s="113" t="s">
        <v>101</v>
      </c>
      <c r="F145" s="102">
        <v>200000</v>
      </c>
      <c r="G145" s="60" t="s">
        <v>116</v>
      </c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</row>
    <row r="146" spans="1:68" s="55" customFormat="1" ht="21" customHeight="1">
      <c r="A146" s="8"/>
      <c r="B146" s="166"/>
      <c r="C146" s="64"/>
      <c r="D146" s="119"/>
      <c r="E146" s="16"/>
      <c r="F146" s="29"/>
      <c r="G146" s="60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</row>
    <row r="147" spans="1:68" s="55" customFormat="1" ht="17.25" customHeight="1">
      <c r="A147" s="8" t="s">
        <v>12</v>
      </c>
      <c r="B147" s="214" t="s">
        <v>78</v>
      </c>
      <c r="C147" s="62" t="s">
        <v>77</v>
      </c>
      <c r="D147" s="119" t="s">
        <v>1</v>
      </c>
      <c r="E147" s="16"/>
      <c r="F147" s="134">
        <f>SUM(F148:F149)</f>
        <v>800000</v>
      </c>
      <c r="G147" s="63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</row>
    <row r="148" spans="1:68" s="55" customFormat="1" ht="24" customHeight="1">
      <c r="A148" s="8"/>
      <c r="B148" s="166"/>
      <c r="C148" s="23" t="s">
        <v>392</v>
      </c>
      <c r="D148" s="119">
        <v>2</v>
      </c>
      <c r="E148" s="113" t="s">
        <v>101</v>
      </c>
      <c r="F148" s="102">
        <v>700000</v>
      </c>
      <c r="G148" s="60" t="s">
        <v>107</v>
      </c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</row>
    <row r="149" spans="1:68" s="55" customFormat="1" ht="19.5" customHeight="1">
      <c r="A149" s="8"/>
      <c r="B149" s="305"/>
      <c r="C149" s="23" t="s">
        <v>126</v>
      </c>
      <c r="D149" s="119">
        <v>2</v>
      </c>
      <c r="E149" s="113" t="s">
        <v>101</v>
      </c>
      <c r="F149" s="102">
        <v>100000</v>
      </c>
      <c r="G149" s="60" t="s">
        <v>124</v>
      </c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</row>
    <row r="150" spans="1:68" s="55" customFormat="1" ht="22.5" customHeight="1">
      <c r="A150" s="8"/>
      <c r="B150" s="166"/>
      <c r="C150" s="25"/>
      <c r="D150" s="119"/>
      <c r="E150" s="113"/>
      <c r="F150" s="186">
        <f>SUM(F151)+F159+F162</f>
        <v>32800000</v>
      </c>
      <c r="G150" s="60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</row>
    <row r="151" spans="1:68" s="55" customFormat="1" ht="22.5" customHeight="1">
      <c r="A151" s="8" t="s">
        <v>12</v>
      </c>
      <c r="B151" s="214" t="s">
        <v>32</v>
      </c>
      <c r="C151" s="62" t="s">
        <v>35</v>
      </c>
      <c r="D151" s="117"/>
      <c r="E151" s="116"/>
      <c r="F151" s="123">
        <f>SUM(F152:F157)</f>
        <v>5500000</v>
      </c>
      <c r="G151" s="63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</row>
    <row r="152" spans="1:68" s="55" customFormat="1" ht="23.25" customHeight="1">
      <c r="A152" s="8"/>
      <c r="B152" s="143"/>
      <c r="C152" s="23" t="s">
        <v>393</v>
      </c>
      <c r="D152" s="117">
        <v>2</v>
      </c>
      <c r="E152" s="116" t="s">
        <v>88</v>
      </c>
      <c r="F152" s="102">
        <v>2400000</v>
      </c>
      <c r="G152" s="60" t="s">
        <v>119</v>
      </c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</row>
    <row r="153" spans="1:68" s="55" customFormat="1" ht="23.25" customHeight="1">
      <c r="A153" s="8"/>
      <c r="B153" s="166"/>
      <c r="C153" s="23" t="s">
        <v>200</v>
      </c>
      <c r="D153" s="117">
        <v>1</v>
      </c>
      <c r="E153" s="116" t="s">
        <v>279</v>
      </c>
      <c r="F153" s="102">
        <v>50000</v>
      </c>
      <c r="G153" s="60" t="s">
        <v>116</v>
      </c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</row>
    <row r="154" spans="1:68" s="55" customFormat="1" ht="23.25" customHeight="1">
      <c r="A154" s="8"/>
      <c r="B154" s="305"/>
      <c r="C154" s="23" t="s">
        <v>394</v>
      </c>
      <c r="D154" s="117">
        <v>2</v>
      </c>
      <c r="E154" s="113" t="s">
        <v>101</v>
      </c>
      <c r="F154" s="178">
        <v>300000</v>
      </c>
      <c r="G154" s="60" t="s">
        <v>81</v>
      </c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</row>
    <row r="155" spans="1:68" s="55" customFormat="1" ht="23.25" customHeight="1">
      <c r="A155" s="8"/>
      <c r="B155" s="166"/>
      <c r="C155" s="23" t="s">
        <v>395</v>
      </c>
      <c r="D155" s="117">
        <v>2</v>
      </c>
      <c r="E155" s="116" t="s">
        <v>88</v>
      </c>
      <c r="F155" s="102">
        <v>1700000</v>
      </c>
      <c r="G155" s="60" t="s">
        <v>116</v>
      </c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</row>
    <row r="156" spans="1:68" s="55" customFormat="1" ht="25.5" customHeight="1">
      <c r="A156" s="8"/>
      <c r="B156" s="305"/>
      <c r="C156" s="23" t="s">
        <v>164</v>
      </c>
      <c r="D156" s="117">
        <v>2</v>
      </c>
      <c r="E156" s="113" t="s">
        <v>101</v>
      </c>
      <c r="F156" s="102">
        <v>50000</v>
      </c>
      <c r="G156" s="60" t="s">
        <v>118</v>
      </c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</row>
    <row r="157" spans="1:68" s="55" customFormat="1" ht="23.25" customHeight="1">
      <c r="A157" s="8"/>
      <c r="B157" s="166"/>
      <c r="C157" s="23" t="s">
        <v>396</v>
      </c>
      <c r="D157" s="117">
        <v>1</v>
      </c>
      <c r="E157" s="16" t="s">
        <v>90</v>
      </c>
      <c r="F157" s="102">
        <v>1000000</v>
      </c>
      <c r="G157" s="60" t="s">
        <v>118</v>
      </c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</row>
    <row r="158" spans="1:68" s="55" customFormat="1" ht="18" customHeight="1">
      <c r="A158" s="8"/>
      <c r="B158" s="166"/>
      <c r="C158" s="64"/>
      <c r="D158" s="119"/>
      <c r="E158" s="16"/>
      <c r="F158" s="102"/>
      <c r="G158" s="302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</row>
    <row r="159" spans="1:68" s="55" customFormat="1" ht="23.25" customHeight="1">
      <c r="A159" s="8" t="s">
        <v>12</v>
      </c>
      <c r="B159" s="214" t="s">
        <v>33</v>
      </c>
      <c r="C159" s="62" t="s">
        <v>36</v>
      </c>
      <c r="D159" s="119"/>
      <c r="E159" s="16"/>
      <c r="F159" s="126">
        <f>SUM(F160)</f>
        <v>1000000</v>
      </c>
      <c r="G159" s="63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</row>
    <row r="160" spans="1:68" s="55" customFormat="1" ht="23.25" customHeight="1">
      <c r="A160" s="8"/>
      <c r="B160" s="297"/>
      <c r="C160" s="23" t="s">
        <v>127</v>
      </c>
      <c r="D160" s="119" t="s">
        <v>210</v>
      </c>
      <c r="E160" s="16" t="s">
        <v>88</v>
      </c>
      <c r="F160" s="102">
        <v>1000000</v>
      </c>
      <c r="G160" s="63" t="s">
        <v>124</v>
      </c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</row>
    <row r="161" spans="1:68" s="55" customFormat="1" ht="18" customHeight="1">
      <c r="A161" s="8"/>
      <c r="B161" s="166"/>
      <c r="C161" s="64"/>
      <c r="D161" s="119"/>
      <c r="E161" s="16"/>
      <c r="F161" s="102"/>
      <c r="G161" s="302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</row>
    <row r="162" spans="1:68" s="55" customFormat="1" ht="23.25" customHeight="1">
      <c r="A162" s="8" t="s">
        <v>12</v>
      </c>
      <c r="B162" s="214" t="s">
        <v>34</v>
      </c>
      <c r="C162" s="62" t="s">
        <v>37</v>
      </c>
      <c r="D162" s="119"/>
      <c r="E162" s="16"/>
      <c r="F162" s="126">
        <f>SUM(F163:F168)</f>
        <v>26300000</v>
      </c>
      <c r="G162" s="63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</row>
    <row r="163" spans="1:68" s="55" customFormat="1" ht="23.25" customHeight="1">
      <c r="A163" s="8"/>
      <c r="B163" s="215"/>
      <c r="C163" s="23" t="s">
        <v>260</v>
      </c>
      <c r="D163" s="119" t="s">
        <v>210</v>
      </c>
      <c r="E163" s="16" t="s">
        <v>88</v>
      </c>
      <c r="F163" s="102">
        <v>2000000</v>
      </c>
      <c r="G163" s="299" t="s">
        <v>81</v>
      </c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</row>
    <row r="164" spans="1:68" s="55" customFormat="1" ht="23.25" customHeight="1">
      <c r="A164" s="8"/>
      <c r="B164" s="214"/>
      <c r="C164" s="23" t="s">
        <v>228</v>
      </c>
      <c r="D164" s="119">
        <v>2</v>
      </c>
      <c r="E164" s="16" t="s">
        <v>101</v>
      </c>
      <c r="F164" s="102">
        <v>1500000</v>
      </c>
      <c r="G164" s="299" t="s">
        <v>117</v>
      </c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</row>
    <row r="165" spans="1:68" s="55" customFormat="1" ht="23.25" customHeight="1">
      <c r="A165" s="8"/>
      <c r="B165" s="215"/>
      <c r="C165" s="23" t="s">
        <v>261</v>
      </c>
      <c r="D165" s="119">
        <v>1</v>
      </c>
      <c r="E165" s="16" t="s">
        <v>88</v>
      </c>
      <c r="F165" s="102">
        <v>3000000</v>
      </c>
      <c r="G165" s="299" t="s">
        <v>117</v>
      </c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</row>
    <row r="166" spans="1:68" s="55" customFormat="1" ht="23.25" customHeight="1">
      <c r="A166" s="8"/>
      <c r="B166" s="215"/>
      <c r="C166" s="23" t="s">
        <v>397</v>
      </c>
      <c r="D166" s="119">
        <v>1</v>
      </c>
      <c r="E166" s="16" t="s">
        <v>88</v>
      </c>
      <c r="F166" s="102">
        <v>700000</v>
      </c>
      <c r="G166" s="299" t="s">
        <v>123</v>
      </c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</row>
    <row r="167" spans="1:68" s="55" customFormat="1" ht="23.25" customHeight="1">
      <c r="A167" s="8"/>
      <c r="B167" s="296"/>
      <c r="C167" s="23" t="s">
        <v>262</v>
      </c>
      <c r="D167" s="119">
        <v>1</v>
      </c>
      <c r="E167" s="16" t="s">
        <v>90</v>
      </c>
      <c r="F167" s="102">
        <v>15000000</v>
      </c>
      <c r="G167" s="299" t="s">
        <v>117</v>
      </c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</row>
    <row r="168" spans="1:68" s="55" customFormat="1" ht="23.25" customHeight="1">
      <c r="A168" s="8"/>
      <c r="B168" s="296"/>
      <c r="C168" s="23" t="s">
        <v>263</v>
      </c>
      <c r="D168" s="119">
        <v>1</v>
      </c>
      <c r="E168" s="16" t="s">
        <v>88</v>
      </c>
      <c r="F168" s="102">
        <v>4100000</v>
      </c>
      <c r="G168" s="299" t="s">
        <v>120</v>
      </c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</row>
    <row r="169" spans="1:68" s="55" customFormat="1" ht="16.5" customHeight="1">
      <c r="A169" s="8"/>
      <c r="B169" s="166"/>
      <c r="C169" s="23"/>
      <c r="D169" s="117"/>
      <c r="E169" s="16"/>
      <c r="F169" s="186">
        <f>SUM(F170)+F173+F176+F179+F186+F189+F193</f>
        <v>47575000</v>
      </c>
      <c r="G169" s="63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</row>
    <row r="170" spans="1:68" s="55" customFormat="1" ht="16.5" customHeight="1">
      <c r="A170" s="8" t="s">
        <v>12</v>
      </c>
      <c r="B170" s="214" t="s">
        <v>38</v>
      </c>
      <c r="C170" s="62" t="s">
        <v>6</v>
      </c>
      <c r="D170" s="117" t="s">
        <v>1</v>
      </c>
      <c r="E170" s="16"/>
      <c r="F170" s="123">
        <f>SUM(F171:F171)</f>
        <v>3000000</v>
      </c>
      <c r="G170" s="63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</row>
    <row r="171" spans="1:68" s="55" customFormat="1" ht="28.5" customHeight="1">
      <c r="A171" s="8"/>
      <c r="B171" s="296"/>
      <c r="C171" s="23" t="s">
        <v>81</v>
      </c>
      <c r="D171" s="117" t="s">
        <v>210</v>
      </c>
      <c r="E171" s="16" t="s">
        <v>88</v>
      </c>
      <c r="F171" s="102">
        <v>3000000</v>
      </c>
      <c r="G171" s="63" t="s">
        <v>81</v>
      </c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</row>
    <row r="172" spans="1:68" s="55" customFormat="1" ht="16.5" customHeight="1">
      <c r="A172" s="8"/>
      <c r="B172" s="166"/>
      <c r="C172" s="23"/>
      <c r="D172" s="117"/>
      <c r="E172" s="16"/>
      <c r="F172" s="136"/>
      <c r="G172" s="63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</row>
    <row r="173" spans="1:68" s="55" customFormat="1" ht="21" customHeight="1">
      <c r="A173" s="8" t="s">
        <v>12</v>
      </c>
      <c r="B173" s="214" t="s">
        <v>68</v>
      </c>
      <c r="C173" s="62" t="s">
        <v>69</v>
      </c>
      <c r="D173" s="117"/>
      <c r="E173" s="16"/>
      <c r="F173" s="123">
        <f>SUM(F174)</f>
        <v>3000000</v>
      </c>
      <c r="G173" s="63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</row>
    <row r="174" spans="1:68" s="55" customFormat="1" ht="21" customHeight="1">
      <c r="A174" s="8"/>
      <c r="B174" s="215"/>
      <c r="C174" s="23" t="s">
        <v>81</v>
      </c>
      <c r="D174" s="117" t="s">
        <v>210</v>
      </c>
      <c r="E174" s="16" t="s">
        <v>90</v>
      </c>
      <c r="F174" s="102">
        <v>3000000</v>
      </c>
      <c r="G174" s="63" t="s">
        <v>81</v>
      </c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</row>
    <row r="175" spans="1:68" s="55" customFormat="1" ht="15.75" customHeight="1">
      <c r="A175" s="8"/>
      <c r="B175" s="166"/>
      <c r="C175" s="23"/>
      <c r="D175" s="117"/>
      <c r="E175" s="16"/>
      <c r="F175" s="136"/>
      <c r="G175" s="63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</row>
    <row r="176" spans="1:68" s="55" customFormat="1" ht="17.25" customHeight="1">
      <c r="A176" s="8" t="s">
        <v>12</v>
      </c>
      <c r="B176" s="214" t="s">
        <v>39</v>
      </c>
      <c r="C176" s="62" t="s">
        <v>42</v>
      </c>
      <c r="D176" s="119" t="s">
        <v>1</v>
      </c>
      <c r="E176" s="16"/>
      <c r="F176" s="126">
        <f>SUM(F177)</f>
        <v>800000</v>
      </c>
      <c r="G176" s="63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</row>
    <row r="177" spans="1:68" s="55" customFormat="1" ht="19.5" customHeight="1">
      <c r="A177" s="8"/>
      <c r="B177" s="166"/>
      <c r="C177" s="23" t="s">
        <v>81</v>
      </c>
      <c r="D177" s="117" t="s">
        <v>210</v>
      </c>
      <c r="E177" s="16" t="s">
        <v>90</v>
      </c>
      <c r="F177" s="102">
        <v>800000</v>
      </c>
      <c r="G177" s="63" t="s">
        <v>81</v>
      </c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</row>
    <row r="178" spans="1:68" s="55" customFormat="1" ht="15" customHeight="1">
      <c r="A178" s="8"/>
      <c r="B178" s="166"/>
      <c r="C178" s="23"/>
      <c r="D178" s="119"/>
      <c r="E178" s="16"/>
      <c r="F178" s="137"/>
      <c r="G178" s="63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</row>
    <row r="179" spans="1:68" s="55" customFormat="1" ht="21.75" customHeight="1">
      <c r="A179" s="8" t="s">
        <v>12</v>
      </c>
      <c r="B179" s="214" t="s">
        <v>40</v>
      </c>
      <c r="C179" s="62" t="s">
        <v>43</v>
      </c>
      <c r="D179" s="119" t="s">
        <v>1</v>
      </c>
      <c r="E179" s="16"/>
      <c r="F179" s="126">
        <f>SUM(F180:F184)</f>
        <v>20050000</v>
      </c>
      <c r="G179" s="63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</row>
    <row r="180" spans="1:68" s="55" customFormat="1" ht="21.75" customHeight="1">
      <c r="A180" s="8"/>
      <c r="B180" s="166"/>
      <c r="C180" s="23" t="s">
        <v>81</v>
      </c>
      <c r="D180" s="117" t="s">
        <v>210</v>
      </c>
      <c r="E180" s="16" t="s">
        <v>88</v>
      </c>
      <c r="F180" s="102">
        <v>6000000</v>
      </c>
      <c r="G180" s="302" t="s">
        <v>81</v>
      </c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</row>
    <row r="181" spans="1:68" s="55" customFormat="1" ht="21.75" customHeight="1">
      <c r="A181" s="8"/>
      <c r="B181" s="166"/>
      <c r="C181" s="23" t="s">
        <v>264</v>
      </c>
      <c r="D181" s="119">
        <v>1</v>
      </c>
      <c r="E181" s="16" t="s">
        <v>101</v>
      </c>
      <c r="F181" s="102">
        <v>6000000</v>
      </c>
      <c r="G181" s="302" t="s">
        <v>119</v>
      </c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</row>
    <row r="182" spans="1:68" s="55" customFormat="1" ht="21.75" customHeight="1">
      <c r="A182" s="8"/>
      <c r="B182" s="166"/>
      <c r="C182" s="23" t="s">
        <v>229</v>
      </c>
      <c r="D182" s="119">
        <v>1</v>
      </c>
      <c r="E182" s="16" t="s">
        <v>101</v>
      </c>
      <c r="F182" s="102">
        <v>6000000</v>
      </c>
      <c r="G182" s="302" t="s">
        <v>117</v>
      </c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</row>
    <row r="183" spans="1:68" s="55" customFormat="1" ht="21.75" customHeight="1">
      <c r="A183" s="8"/>
      <c r="B183" s="166"/>
      <c r="C183" s="23" t="s">
        <v>230</v>
      </c>
      <c r="D183" s="119">
        <v>1</v>
      </c>
      <c r="E183" s="16" t="s">
        <v>90</v>
      </c>
      <c r="F183" s="102">
        <v>1750000</v>
      </c>
      <c r="G183" s="300" t="s">
        <v>118</v>
      </c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</row>
    <row r="184" spans="1:68" s="55" customFormat="1" ht="25.5" customHeight="1">
      <c r="A184" s="8"/>
      <c r="B184" s="143"/>
      <c r="C184" s="23" t="s">
        <v>231</v>
      </c>
      <c r="D184" s="119">
        <v>2</v>
      </c>
      <c r="E184" s="16" t="s">
        <v>88</v>
      </c>
      <c r="F184" s="102">
        <v>300000</v>
      </c>
      <c r="G184" s="300" t="s">
        <v>110</v>
      </c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</row>
    <row r="185" spans="1:68" s="55" customFormat="1" ht="21.75" customHeight="1">
      <c r="A185" s="8"/>
      <c r="B185" s="166"/>
      <c r="C185" s="23"/>
      <c r="D185" s="119"/>
      <c r="E185" s="16"/>
      <c r="F185" s="137"/>
      <c r="G185" s="63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</row>
    <row r="186" spans="1:68" s="55" customFormat="1" ht="21.75" customHeight="1">
      <c r="A186" s="8" t="s">
        <v>12</v>
      </c>
      <c r="B186" s="214" t="s">
        <v>95</v>
      </c>
      <c r="C186" s="62" t="s">
        <v>96</v>
      </c>
      <c r="D186" s="119" t="s">
        <v>1</v>
      </c>
      <c r="E186" s="16"/>
      <c r="F186" s="126">
        <f>SUM(F187:F187)</f>
        <v>2000000</v>
      </c>
      <c r="G186" s="63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</row>
    <row r="187" spans="1:68" s="55" customFormat="1" ht="19.5" customHeight="1">
      <c r="A187" s="8"/>
      <c r="B187" s="215"/>
      <c r="C187" s="23" t="s">
        <v>81</v>
      </c>
      <c r="D187" s="117" t="s">
        <v>210</v>
      </c>
      <c r="E187" s="16" t="s">
        <v>88</v>
      </c>
      <c r="F187" s="102">
        <v>2000000</v>
      </c>
      <c r="G187" s="63" t="s">
        <v>81</v>
      </c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</row>
    <row r="188" spans="1:68" s="55" customFormat="1" ht="18" customHeight="1">
      <c r="A188" s="8"/>
      <c r="B188" s="166"/>
      <c r="C188" s="64"/>
      <c r="D188" s="119"/>
      <c r="E188" s="16"/>
      <c r="F188" s="102"/>
      <c r="G188" s="302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</row>
    <row r="189" spans="1:68" s="55" customFormat="1" ht="21" customHeight="1">
      <c r="A189" s="8" t="s">
        <v>12</v>
      </c>
      <c r="B189" s="214" t="s">
        <v>41</v>
      </c>
      <c r="C189" s="68" t="s">
        <v>44</v>
      </c>
      <c r="D189" s="117" t="s">
        <v>1</v>
      </c>
      <c r="E189" s="125"/>
      <c r="F189" s="123">
        <f>SUM(F190:F191)</f>
        <v>13500000</v>
      </c>
      <c r="G189" s="63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</row>
    <row r="190" spans="1:68" s="55" customFormat="1" ht="18" customHeight="1">
      <c r="A190" s="8"/>
      <c r="B190" s="166"/>
      <c r="C190" s="23" t="s">
        <v>398</v>
      </c>
      <c r="D190" s="117">
        <v>2</v>
      </c>
      <c r="E190" s="16" t="s">
        <v>88</v>
      </c>
      <c r="F190" s="102">
        <v>12000000</v>
      </c>
      <c r="G190" s="300" t="s">
        <v>119</v>
      </c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</row>
    <row r="191" spans="1:68" s="55" customFormat="1" ht="17.25" customHeight="1">
      <c r="A191" s="8" t="s">
        <v>1</v>
      </c>
      <c r="B191" s="166"/>
      <c r="C191" s="23" t="s">
        <v>81</v>
      </c>
      <c r="D191" s="117">
        <v>1</v>
      </c>
      <c r="E191" s="16" t="s">
        <v>88</v>
      </c>
      <c r="F191" s="102">
        <v>1500000</v>
      </c>
      <c r="G191" s="300" t="s">
        <v>81</v>
      </c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</row>
    <row r="192" spans="1:68" s="55" customFormat="1" ht="18" customHeight="1">
      <c r="A192" s="8"/>
      <c r="B192" s="166"/>
      <c r="C192" s="64"/>
      <c r="D192" s="119"/>
      <c r="E192" s="16"/>
      <c r="F192" s="102"/>
      <c r="G192" s="302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</row>
    <row r="193" spans="1:68" s="55" customFormat="1" ht="24" customHeight="1">
      <c r="A193" s="8" t="s">
        <v>12</v>
      </c>
      <c r="B193" s="214" t="s">
        <v>70</v>
      </c>
      <c r="C193" s="68" t="s">
        <v>82</v>
      </c>
      <c r="D193" s="33"/>
      <c r="E193" s="41"/>
      <c r="F193" s="123">
        <f>SUM(F194:F196)</f>
        <v>5225000</v>
      </c>
      <c r="G193" s="63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</row>
    <row r="194" spans="1:68" s="55" customFormat="1" ht="28.5" customHeight="1">
      <c r="A194" s="72"/>
      <c r="B194" s="296"/>
      <c r="C194" s="23" t="s">
        <v>81</v>
      </c>
      <c r="D194" s="117" t="s">
        <v>210</v>
      </c>
      <c r="E194" s="16" t="s">
        <v>90</v>
      </c>
      <c r="F194" s="102">
        <v>5000000</v>
      </c>
      <c r="G194" s="299" t="s">
        <v>81</v>
      </c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</row>
    <row r="195" spans="1:68" s="55" customFormat="1" ht="18.75" customHeight="1">
      <c r="A195" s="72"/>
      <c r="B195" s="143"/>
      <c r="C195" s="23" t="s">
        <v>232</v>
      </c>
      <c r="D195" s="117">
        <v>1</v>
      </c>
      <c r="E195" s="16" t="s">
        <v>279</v>
      </c>
      <c r="F195" s="102">
        <v>25000</v>
      </c>
      <c r="G195" s="299" t="s">
        <v>113</v>
      </c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</row>
    <row r="196" spans="1:68" s="55" customFormat="1" ht="18.75" customHeight="1">
      <c r="A196" s="72"/>
      <c r="B196" s="143"/>
      <c r="C196" s="23" t="s">
        <v>83</v>
      </c>
      <c r="D196" s="117">
        <v>1</v>
      </c>
      <c r="E196" s="116" t="s">
        <v>90</v>
      </c>
      <c r="F196" s="102">
        <v>200000</v>
      </c>
      <c r="G196" s="299" t="s">
        <v>118</v>
      </c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</row>
    <row r="197" spans="1:68" s="55" customFormat="1" ht="22.5" customHeight="1">
      <c r="A197" s="72"/>
      <c r="B197" s="166"/>
      <c r="C197" s="23"/>
      <c r="D197" s="117"/>
      <c r="E197" s="116"/>
      <c r="F197" s="29">
        <f>SUM(F198)+F201</f>
        <v>110460000</v>
      </c>
      <c r="G197" s="299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</row>
    <row r="198" spans="1:68" s="55" customFormat="1" ht="21" customHeight="1">
      <c r="A198" s="8" t="s">
        <v>12</v>
      </c>
      <c r="B198" s="214" t="s">
        <v>45</v>
      </c>
      <c r="C198" s="62" t="s">
        <v>7</v>
      </c>
      <c r="D198" s="119" t="s">
        <v>1</v>
      </c>
      <c r="E198" s="108"/>
      <c r="F198" s="126">
        <f>SUM(F199:F199)</f>
        <v>500000</v>
      </c>
      <c r="G198" s="63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</row>
    <row r="199" spans="1:68" s="55" customFormat="1" ht="24" customHeight="1">
      <c r="A199" s="8"/>
      <c r="B199" s="296"/>
      <c r="C199" s="64" t="s">
        <v>81</v>
      </c>
      <c r="D199" s="119">
        <v>2</v>
      </c>
      <c r="E199" s="16" t="s">
        <v>88</v>
      </c>
      <c r="F199" s="102">
        <v>500000</v>
      </c>
      <c r="G199" s="302" t="s">
        <v>81</v>
      </c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</row>
    <row r="200" spans="1:68" s="55" customFormat="1" ht="18" customHeight="1">
      <c r="A200" s="8"/>
      <c r="B200" s="166"/>
      <c r="C200" s="64"/>
      <c r="D200" s="119"/>
      <c r="E200" s="16"/>
      <c r="F200" s="102"/>
      <c r="G200" s="302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</row>
    <row r="201" spans="1:68" s="55" customFormat="1" ht="19.5" customHeight="1">
      <c r="A201" s="8" t="s">
        <v>12</v>
      </c>
      <c r="B201" s="214" t="s">
        <v>46</v>
      </c>
      <c r="C201" s="62" t="s">
        <v>47</v>
      </c>
      <c r="D201" s="119"/>
      <c r="E201" s="108"/>
      <c r="F201" s="126">
        <f>SUM(F202:F217)</f>
        <v>109960000</v>
      </c>
      <c r="G201" s="63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</row>
    <row r="202" spans="1:68" s="55" customFormat="1" ht="18.75" customHeight="1">
      <c r="A202" s="8"/>
      <c r="B202" s="295"/>
      <c r="C202" s="23" t="s">
        <v>149</v>
      </c>
      <c r="D202" s="119">
        <v>1</v>
      </c>
      <c r="E202" s="16" t="s">
        <v>90</v>
      </c>
      <c r="F202" s="155">
        <v>20000000</v>
      </c>
      <c r="G202" s="299" t="s">
        <v>117</v>
      </c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</row>
    <row r="203" spans="1:68" s="55" customFormat="1" ht="18.75" customHeight="1">
      <c r="A203" s="8"/>
      <c r="B203" s="143"/>
      <c r="C203" s="23" t="s">
        <v>399</v>
      </c>
      <c r="D203" s="119">
        <v>2</v>
      </c>
      <c r="E203" s="16" t="s">
        <v>101</v>
      </c>
      <c r="F203" s="155">
        <v>5000000</v>
      </c>
      <c r="G203" s="299" t="s">
        <v>123</v>
      </c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</row>
    <row r="204" spans="1:68" s="55" customFormat="1" ht="18.75" customHeight="1">
      <c r="A204" s="8"/>
      <c r="B204" s="143"/>
      <c r="C204" s="23" t="s">
        <v>233</v>
      </c>
      <c r="D204" s="119">
        <v>2</v>
      </c>
      <c r="E204" s="16" t="s">
        <v>101</v>
      </c>
      <c r="F204" s="155">
        <v>25000</v>
      </c>
      <c r="G204" s="299" t="s">
        <v>125</v>
      </c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</row>
    <row r="205" spans="1:68" s="55" customFormat="1" ht="26.25" customHeight="1">
      <c r="A205" s="8"/>
      <c r="B205" s="143"/>
      <c r="C205" s="23" t="s">
        <v>400</v>
      </c>
      <c r="D205" s="119">
        <v>2</v>
      </c>
      <c r="E205" s="16" t="s">
        <v>90</v>
      </c>
      <c r="F205" s="155">
        <v>900000</v>
      </c>
      <c r="G205" s="299" t="s">
        <v>130</v>
      </c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</row>
    <row r="206" spans="1:68" s="55" customFormat="1" ht="27.75" customHeight="1">
      <c r="A206" s="8"/>
      <c r="B206" s="166"/>
      <c r="C206" s="23" t="s">
        <v>401</v>
      </c>
      <c r="D206" s="119">
        <v>2</v>
      </c>
      <c r="E206" s="16" t="s">
        <v>101</v>
      </c>
      <c r="F206" s="155">
        <v>4000000</v>
      </c>
      <c r="G206" s="299" t="s">
        <v>110</v>
      </c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</row>
    <row r="207" spans="1:68" s="55" customFormat="1" ht="24.75" customHeight="1">
      <c r="A207" s="8"/>
      <c r="B207" s="215"/>
      <c r="C207" s="23" t="s">
        <v>98</v>
      </c>
      <c r="D207" s="119">
        <v>2</v>
      </c>
      <c r="E207" s="16" t="s">
        <v>101</v>
      </c>
      <c r="F207" s="155">
        <v>35000</v>
      </c>
      <c r="G207" s="299" t="s">
        <v>114</v>
      </c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</row>
    <row r="208" spans="1:68" s="55" customFormat="1" ht="18.75" customHeight="1">
      <c r="A208" s="8"/>
      <c r="B208" s="216"/>
      <c r="C208" s="23" t="s">
        <v>234</v>
      </c>
      <c r="D208" s="119">
        <v>1</v>
      </c>
      <c r="E208" s="16" t="s">
        <v>90</v>
      </c>
      <c r="F208" s="155">
        <v>15000000</v>
      </c>
      <c r="G208" s="299" t="s">
        <v>120</v>
      </c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</row>
    <row r="209" spans="1:68" s="55" customFormat="1" ht="18.75" customHeight="1">
      <c r="A209" s="8"/>
      <c r="B209" s="143"/>
      <c r="C209" s="23" t="s">
        <v>97</v>
      </c>
      <c r="D209" s="119">
        <v>2</v>
      </c>
      <c r="E209" s="16" t="s">
        <v>90</v>
      </c>
      <c r="F209" s="155">
        <v>200000</v>
      </c>
      <c r="G209" s="299" t="s">
        <v>105</v>
      </c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</row>
    <row r="210" spans="1:68" s="55" customFormat="1" ht="18.75" customHeight="1">
      <c r="A210" s="8"/>
      <c r="B210" s="143"/>
      <c r="C210" s="23" t="s">
        <v>165</v>
      </c>
      <c r="D210" s="119">
        <v>2</v>
      </c>
      <c r="E210" s="116" t="s">
        <v>101</v>
      </c>
      <c r="F210" s="155">
        <v>500000</v>
      </c>
      <c r="G210" s="299" t="s">
        <v>124</v>
      </c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</row>
    <row r="211" spans="1:68" s="55" customFormat="1" ht="21" customHeight="1">
      <c r="A211" s="8"/>
      <c r="B211" s="215"/>
      <c r="C211" s="23" t="s">
        <v>235</v>
      </c>
      <c r="D211" s="119">
        <v>1</v>
      </c>
      <c r="E211" s="116" t="s">
        <v>101</v>
      </c>
      <c r="F211" s="155">
        <v>1300000</v>
      </c>
      <c r="G211" s="299" t="s">
        <v>107</v>
      </c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</row>
    <row r="212" spans="1:68" s="55" customFormat="1" ht="21.75" customHeight="1">
      <c r="A212" s="8"/>
      <c r="B212" s="166"/>
      <c r="C212" s="23" t="s">
        <v>236</v>
      </c>
      <c r="D212" s="119">
        <v>2</v>
      </c>
      <c r="E212" s="16" t="s">
        <v>101</v>
      </c>
      <c r="F212" s="155">
        <v>1500000</v>
      </c>
      <c r="G212" s="299" t="s">
        <v>106</v>
      </c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</row>
    <row r="213" spans="1:68" s="55" customFormat="1" ht="18.75" customHeight="1">
      <c r="A213" s="8"/>
      <c r="B213" s="143"/>
      <c r="C213" s="23" t="s">
        <v>402</v>
      </c>
      <c r="D213" s="119">
        <v>2</v>
      </c>
      <c r="E213" s="16" t="s">
        <v>88</v>
      </c>
      <c r="F213" s="155">
        <v>15000000</v>
      </c>
      <c r="G213" s="299" t="s">
        <v>118</v>
      </c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</row>
    <row r="214" spans="1:68" s="55" customFormat="1" ht="25.5" customHeight="1">
      <c r="A214" s="8"/>
      <c r="B214" s="215"/>
      <c r="C214" s="23" t="s">
        <v>265</v>
      </c>
      <c r="D214" s="119">
        <v>2</v>
      </c>
      <c r="E214" s="16" t="s">
        <v>88</v>
      </c>
      <c r="F214" s="155">
        <v>40000000</v>
      </c>
      <c r="G214" s="299" t="s">
        <v>119</v>
      </c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</row>
    <row r="215" spans="1:68" s="55" customFormat="1" ht="28.5" customHeight="1">
      <c r="A215" s="8"/>
      <c r="B215" s="215"/>
      <c r="C215" s="23" t="s">
        <v>128</v>
      </c>
      <c r="D215" s="119">
        <v>2</v>
      </c>
      <c r="E215" s="16" t="s">
        <v>88</v>
      </c>
      <c r="F215" s="155">
        <v>2500000</v>
      </c>
      <c r="G215" s="299" t="s">
        <v>113</v>
      </c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</row>
    <row r="216" spans="1:68" s="55" customFormat="1" ht="24" customHeight="1">
      <c r="A216" s="8"/>
      <c r="B216" s="215"/>
      <c r="C216" s="23" t="s">
        <v>403</v>
      </c>
      <c r="D216" s="119">
        <v>2</v>
      </c>
      <c r="E216" s="124" t="s">
        <v>88</v>
      </c>
      <c r="F216" s="155">
        <v>3000000</v>
      </c>
      <c r="G216" s="299" t="s">
        <v>81</v>
      </c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</row>
    <row r="217" spans="1:68" s="55" customFormat="1" ht="24" customHeight="1">
      <c r="A217" s="8"/>
      <c r="B217" s="215"/>
      <c r="C217" s="23" t="s">
        <v>201</v>
      </c>
      <c r="D217" s="119">
        <v>1</v>
      </c>
      <c r="E217" s="124" t="s">
        <v>408</v>
      </c>
      <c r="F217" s="155">
        <v>1000000</v>
      </c>
      <c r="G217" s="299" t="s">
        <v>107</v>
      </c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</row>
    <row r="218" spans="1:68" s="55" customFormat="1" ht="18" customHeight="1">
      <c r="A218" s="8"/>
      <c r="B218" s="166"/>
      <c r="C218" s="64"/>
      <c r="D218" s="119"/>
      <c r="E218" s="16"/>
      <c r="F218" s="102"/>
      <c r="G218" s="302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</row>
    <row r="219" spans="1:68" s="55" customFormat="1" ht="41.25" customHeight="1">
      <c r="A219" s="187" t="s">
        <v>48</v>
      </c>
      <c r="B219" s="304" t="s">
        <v>150</v>
      </c>
      <c r="C219" s="76"/>
      <c r="D219" s="119"/>
      <c r="E219" s="100"/>
      <c r="F219" s="205">
        <f>SUM(F220)</f>
        <v>38000000</v>
      </c>
      <c r="G219" s="63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</row>
    <row r="220" spans="1:68" s="55" customFormat="1" ht="19.5" customHeight="1">
      <c r="A220" s="8" t="s">
        <v>12</v>
      </c>
      <c r="B220" s="214" t="s">
        <v>49</v>
      </c>
      <c r="C220" s="62" t="s">
        <v>50</v>
      </c>
      <c r="D220" s="119"/>
      <c r="E220" s="16"/>
      <c r="F220" s="126">
        <f>SUM(F221)</f>
        <v>38000000</v>
      </c>
      <c r="G220" s="63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</row>
    <row r="221" spans="1:68" s="55" customFormat="1" ht="21" customHeight="1">
      <c r="A221" s="77"/>
      <c r="B221" s="215"/>
      <c r="C221" s="64" t="s">
        <v>277</v>
      </c>
      <c r="D221" s="119">
        <v>1</v>
      </c>
      <c r="E221" s="116" t="s">
        <v>88</v>
      </c>
      <c r="F221" s="102">
        <v>38000000</v>
      </c>
      <c r="G221" s="299" t="s">
        <v>120</v>
      </c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</row>
    <row r="222" spans="1:68" s="55" customFormat="1" ht="16.5" customHeight="1">
      <c r="A222" s="77"/>
      <c r="B222" s="215"/>
      <c r="C222" s="23"/>
      <c r="D222" s="143"/>
      <c r="E222" s="116"/>
      <c r="F222" s="205"/>
      <c r="G222" s="63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</row>
    <row r="223" spans="1:68" s="55" customFormat="1" ht="21.75" customHeight="1">
      <c r="A223" s="77"/>
      <c r="B223" s="5"/>
      <c r="C223" s="23"/>
      <c r="D223" s="143"/>
      <c r="E223" s="116"/>
      <c r="F223" s="205">
        <f>SUM(F224)+F233+F238+F248+F256+F265+F270</f>
        <v>218516179</v>
      </c>
      <c r="G223" s="63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</row>
    <row r="224" spans="1:68" s="55" customFormat="1" ht="21" customHeight="1">
      <c r="A224" s="8" t="s">
        <v>12</v>
      </c>
      <c r="B224" s="214" t="s">
        <v>51</v>
      </c>
      <c r="C224" s="62" t="s">
        <v>8</v>
      </c>
      <c r="D224" s="117" t="s">
        <v>1</v>
      </c>
      <c r="E224" s="116"/>
      <c r="F224" s="123">
        <f>SUM(F225:F231)</f>
        <v>13500000</v>
      </c>
      <c r="G224" s="63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</row>
    <row r="225" spans="1:68" s="55" customFormat="1" ht="20.25" customHeight="1">
      <c r="A225" s="80"/>
      <c r="B225" s="143"/>
      <c r="C225" s="23" t="s">
        <v>266</v>
      </c>
      <c r="D225" s="117">
        <v>1</v>
      </c>
      <c r="E225" s="116" t="s">
        <v>90</v>
      </c>
      <c r="F225" s="102">
        <v>3000000</v>
      </c>
      <c r="G225" s="299" t="s">
        <v>119</v>
      </c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</row>
    <row r="226" spans="1:68" s="55" customFormat="1" ht="19.5" customHeight="1">
      <c r="A226" s="80"/>
      <c r="B226" s="166"/>
      <c r="C226" s="23" t="s">
        <v>84</v>
      </c>
      <c r="D226" s="117">
        <v>1</v>
      </c>
      <c r="E226" s="116" t="s">
        <v>90</v>
      </c>
      <c r="F226" s="102">
        <v>7000000</v>
      </c>
      <c r="G226" s="299" t="s">
        <v>119</v>
      </c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</row>
    <row r="227" spans="1:68" s="55" customFormat="1" ht="24.75" customHeight="1">
      <c r="A227" s="80"/>
      <c r="B227" s="143"/>
      <c r="C227" s="23" t="s">
        <v>267</v>
      </c>
      <c r="D227" s="117">
        <v>2</v>
      </c>
      <c r="E227" s="116" t="s">
        <v>90</v>
      </c>
      <c r="F227" s="102">
        <v>400000</v>
      </c>
      <c r="G227" s="299" t="s">
        <v>110</v>
      </c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</row>
    <row r="228" spans="1:68" s="55" customFormat="1" ht="25.5" customHeight="1">
      <c r="A228" s="80"/>
      <c r="B228" s="166"/>
      <c r="C228" s="23" t="s">
        <v>238</v>
      </c>
      <c r="D228" s="117">
        <v>1</v>
      </c>
      <c r="E228" s="116" t="s">
        <v>90</v>
      </c>
      <c r="F228" s="102">
        <v>200000</v>
      </c>
      <c r="G228" s="299" t="s">
        <v>170</v>
      </c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</row>
    <row r="229" spans="1:68" s="55" customFormat="1" ht="21" customHeight="1">
      <c r="A229" s="80"/>
      <c r="B229" s="166"/>
      <c r="C229" s="23" t="s">
        <v>268</v>
      </c>
      <c r="D229" s="117">
        <v>2</v>
      </c>
      <c r="E229" s="116" t="s">
        <v>90</v>
      </c>
      <c r="F229" s="102">
        <v>200000</v>
      </c>
      <c r="G229" s="299" t="s">
        <v>129</v>
      </c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</row>
    <row r="230" spans="1:68" s="55" customFormat="1" ht="23.25" customHeight="1">
      <c r="A230" s="80"/>
      <c r="B230" s="305"/>
      <c r="C230" s="23" t="s">
        <v>239</v>
      </c>
      <c r="D230" s="117">
        <v>1</v>
      </c>
      <c r="E230" s="116" t="s">
        <v>101</v>
      </c>
      <c r="F230" s="102">
        <v>1700000</v>
      </c>
      <c r="G230" s="299" t="s">
        <v>107</v>
      </c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</row>
    <row r="231" spans="1:68" s="55" customFormat="1" ht="27.75" customHeight="1">
      <c r="A231" s="80"/>
      <c r="B231" s="166"/>
      <c r="C231" s="23" t="s">
        <v>404</v>
      </c>
      <c r="D231" s="117">
        <v>2</v>
      </c>
      <c r="E231" s="116" t="s">
        <v>101</v>
      </c>
      <c r="F231" s="102">
        <v>1000000</v>
      </c>
      <c r="G231" s="299" t="s">
        <v>105</v>
      </c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</row>
    <row r="232" spans="1:68" s="55" customFormat="1" ht="16.5" customHeight="1">
      <c r="A232" s="8"/>
      <c r="B232" s="166"/>
      <c r="C232" s="23"/>
      <c r="D232" s="119"/>
      <c r="E232" s="16"/>
      <c r="F232" s="137"/>
      <c r="G232" s="63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</row>
    <row r="233" spans="1:68" s="55" customFormat="1" ht="16.5" customHeight="1">
      <c r="A233" s="8" t="s">
        <v>12</v>
      </c>
      <c r="B233" s="214" t="s">
        <v>52</v>
      </c>
      <c r="C233" s="62" t="s">
        <v>58</v>
      </c>
      <c r="D233" s="119" t="s">
        <v>1</v>
      </c>
      <c r="E233" s="16"/>
      <c r="F233" s="134">
        <f>SUM(F234:F236)</f>
        <v>1210000</v>
      </c>
      <c r="G233" s="63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</row>
    <row r="234" spans="1:68" s="55" customFormat="1" ht="20.25" customHeight="1">
      <c r="A234" s="8"/>
      <c r="B234" s="215"/>
      <c r="C234" s="23" t="s">
        <v>131</v>
      </c>
      <c r="D234" s="119">
        <v>2</v>
      </c>
      <c r="E234" s="16" t="s">
        <v>88</v>
      </c>
      <c r="F234" s="102">
        <v>150000</v>
      </c>
      <c r="G234" s="299" t="s">
        <v>130</v>
      </c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</row>
    <row r="235" spans="1:68" s="55" customFormat="1" ht="18.75" customHeight="1">
      <c r="A235" s="8"/>
      <c r="B235" s="215"/>
      <c r="C235" s="23" t="s">
        <v>132</v>
      </c>
      <c r="D235" s="119">
        <v>2</v>
      </c>
      <c r="E235" s="16" t="s">
        <v>88</v>
      </c>
      <c r="F235" s="102">
        <v>60000</v>
      </c>
      <c r="G235" s="299" t="s">
        <v>130</v>
      </c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</row>
    <row r="236" spans="1:68" s="55" customFormat="1" ht="19.5" customHeight="1">
      <c r="A236" s="8"/>
      <c r="B236" s="215"/>
      <c r="C236" s="23" t="s">
        <v>133</v>
      </c>
      <c r="D236" s="119" t="s">
        <v>210</v>
      </c>
      <c r="E236" s="16" t="s">
        <v>88</v>
      </c>
      <c r="F236" s="102">
        <v>1000000</v>
      </c>
      <c r="G236" s="299" t="s">
        <v>124</v>
      </c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</row>
    <row r="237" spans="1:68" s="55" customFormat="1" ht="16.5" customHeight="1">
      <c r="A237" s="8"/>
      <c r="B237" s="166"/>
      <c r="C237" s="23"/>
      <c r="D237" s="119"/>
      <c r="E237" s="16"/>
      <c r="F237" s="137"/>
      <c r="G237" s="63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</row>
    <row r="238" spans="1:68" s="55" customFormat="1" ht="16.5" customHeight="1">
      <c r="A238" s="8" t="s">
        <v>12</v>
      </c>
      <c r="B238" s="214" t="s">
        <v>53</v>
      </c>
      <c r="C238" s="62" t="s">
        <v>59</v>
      </c>
      <c r="D238" s="119"/>
      <c r="E238" s="108"/>
      <c r="F238" s="126">
        <f>SUM(F239:F246)</f>
        <v>172030000</v>
      </c>
      <c r="G238" s="63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</row>
    <row r="239" spans="1:68" s="55" customFormat="1" ht="39" customHeight="1">
      <c r="A239" s="8"/>
      <c r="B239" s="215"/>
      <c r="C239" s="64" t="s">
        <v>85</v>
      </c>
      <c r="D239" s="119">
        <v>1</v>
      </c>
      <c r="E239" s="16" t="s">
        <v>101</v>
      </c>
      <c r="F239" s="102">
        <v>165000000</v>
      </c>
      <c r="G239" s="299" t="s">
        <v>170</v>
      </c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</row>
    <row r="240" spans="1:68" s="55" customFormat="1" ht="22.5" customHeight="1">
      <c r="A240" s="8"/>
      <c r="B240" s="215"/>
      <c r="C240" s="64" t="s">
        <v>202</v>
      </c>
      <c r="D240" s="119">
        <v>2</v>
      </c>
      <c r="E240" s="16" t="s">
        <v>88</v>
      </c>
      <c r="F240" s="102">
        <v>165000</v>
      </c>
      <c r="G240" s="299" t="s">
        <v>130</v>
      </c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</row>
    <row r="241" spans="1:68" s="55" customFormat="1" ht="22.5" customHeight="1">
      <c r="A241" s="8"/>
      <c r="B241" s="215"/>
      <c r="C241" s="64" t="s">
        <v>202</v>
      </c>
      <c r="D241" s="119">
        <v>2</v>
      </c>
      <c r="E241" s="16" t="s">
        <v>88</v>
      </c>
      <c r="F241" s="102">
        <v>165000</v>
      </c>
      <c r="G241" s="299" t="s">
        <v>124</v>
      </c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</row>
    <row r="242" spans="1:68" s="55" customFormat="1" ht="22.5" customHeight="1">
      <c r="A242" s="8"/>
      <c r="B242" s="215"/>
      <c r="C242" s="64" t="s">
        <v>86</v>
      </c>
      <c r="D242" s="119">
        <v>2</v>
      </c>
      <c r="E242" s="16" t="s">
        <v>88</v>
      </c>
      <c r="F242" s="102">
        <v>3000000</v>
      </c>
      <c r="G242" s="299" t="s">
        <v>107</v>
      </c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</row>
    <row r="243" spans="1:68" s="55" customFormat="1" ht="22.5" customHeight="1">
      <c r="A243" s="8"/>
      <c r="B243" s="166"/>
      <c r="C243" s="64" t="s">
        <v>203</v>
      </c>
      <c r="D243" s="119" t="s">
        <v>210</v>
      </c>
      <c r="E243" s="16" t="s">
        <v>101</v>
      </c>
      <c r="F243" s="102">
        <v>600000</v>
      </c>
      <c r="G243" s="299" t="s">
        <v>107</v>
      </c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</row>
    <row r="244" spans="1:68" s="55" customFormat="1" ht="22.5" customHeight="1">
      <c r="A244" s="8"/>
      <c r="B244" s="166"/>
      <c r="C244" s="64" t="s">
        <v>204</v>
      </c>
      <c r="D244" s="119">
        <v>2</v>
      </c>
      <c r="E244" s="16" t="s">
        <v>88</v>
      </c>
      <c r="F244" s="102">
        <v>1000000</v>
      </c>
      <c r="G244" s="299" t="s">
        <v>125</v>
      </c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</row>
    <row r="245" spans="1:68" s="55" customFormat="1" ht="22.5" customHeight="1">
      <c r="A245" s="8"/>
      <c r="B245" s="143"/>
      <c r="C245" s="64" t="s">
        <v>240</v>
      </c>
      <c r="D245" s="119">
        <v>2</v>
      </c>
      <c r="E245" s="16" t="s">
        <v>88</v>
      </c>
      <c r="F245" s="102">
        <v>1500000</v>
      </c>
      <c r="G245" s="299" t="s">
        <v>143</v>
      </c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</row>
    <row r="246" spans="1:68" s="55" customFormat="1" ht="22.5" customHeight="1">
      <c r="A246" s="8"/>
      <c r="B246" s="143"/>
      <c r="C246" s="64" t="s">
        <v>99</v>
      </c>
      <c r="D246" s="119">
        <v>2</v>
      </c>
      <c r="E246" s="16" t="s">
        <v>88</v>
      </c>
      <c r="F246" s="102">
        <v>600000</v>
      </c>
      <c r="G246" s="299" t="s">
        <v>140</v>
      </c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</row>
    <row r="247" spans="1:68" s="55" customFormat="1" ht="18.75" customHeight="1">
      <c r="A247" s="8"/>
      <c r="B247" s="143"/>
      <c r="C247" s="64"/>
      <c r="D247" s="119"/>
      <c r="E247" s="16"/>
      <c r="F247" s="102"/>
      <c r="G247" s="299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</row>
    <row r="248" spans="1:68" s="55" customFormat="1" ht="18.75" customHeight="1">
      <c r="A248" s="8" t="s">
        <v>12</v>
      </c>
      <c r="B248" s="214" t="s">
        <v>54</v>
      </c>
      <c r="C248" s="62" t="s">
        <v>60</v>
      </c>
      <c r="D248" s="119" t="s">
        <v>1</v>
      </c>
      <c r="E248" s="16"/>
      <c r="F248" s="126">
        <f>SUM(F249:F254)</f>
        <v>14580000</v>
      </c>
      <c r="G248" s="63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</row>
    <row r="249" spans="1:68" s="55" customFormat="1" ht="18.75" customHeight="1">
      <c r="A249" s="80"/>
      <c r="B249" s="166"/>
      <c r="C249" s="64" t="s">
        <v>241</v>
      </c>
      <c r="D249" s="119">
        <v>1</v>
      </c>
      <c r="E249" s="16" t="s">
        <v>90</v>
      </c>
      <c r="F249" s="102">
        <v>600000</v>
      </c>
      <c r="G249" s="60" t="s">
        <v>117</v>
      </c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</row>
    <row r="250" spans="1:68" s="55" customFormat="1" ht="24" customHeight="1">
      <c r="A250" s="80"/>
      <c r="B250" s="215"/>
      <c r="C250" s="64" t="s">
        <v>166</v>
      </c>
      <c r="D250" s="119">
        <v>2</v>
      </c>
      <c r="E250" s="16" t="s">
        <v>88</v>
      </c>
      <c r="F250" s="102">
        <v>4000000</v>
      </c>
      <c r="G250" s="60" t="s">
        <v>143</v>
      </c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</row>
    <row r="251" spans="1:68" s="55" customFormat="1" ht="23.25" customHeight="1">
      <c r="A251" s="80"/>
      <c r="B251" s="166"/>
      <c r="C251" s="64" t="s">
        <v>269</v>
      </c>
      <c r="D251" s="119">
        <v>1</v>
      </c>
      <c r="E251" s="16" t="s">
        <v>88</v>
      </c>
      <c r="F251" s="102">
        <v>9500000</v>
      </c>
      <c r="G251" s="60" t="s">
        <v>170</v>
      </c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</row>
    <row r="252" spans="1:68" s="180" customFormat="1" ht="24.75" customHeight="1">
      <c r="A252" s="181"/>
      <c r="B252" s="215"/>
      <c r="C252" s="64" t="s">
        <v>270</v>
      </c>
      <c r="D252" s="107">
        <v>2</v>
      </c>
      <c r="E252" s="16" t="s">
        <v>88</v>
      </c>
      <c r="F252" s="178">
        <v>230000</v>
      </c>
      <c r="G252" s="60" t="s">
        <v>207</v>
      </c>
      <c r="H252" s="200"/>
      <c r="I252" s="200"/>
      <c r="J252" s="200"/>
      <c r="K252" s="200"/>
      <c r="L252" s="200"/>
      <c r="M252" s="200"/>
      <c r="N252" s="200"/>
      <c r="O252" s="200"/>
      <c r="P252" s="200"/>
      <c r="Q252" s="200"/>
      <c r="R252" s="200"/>
      <c r="S252" s="200"/>
      <c r="T252" s="200"/>
      <c r="U252" s="200"/>
      <c r="V252" s="200"/>
      <c r="W252" s="200"/>
      <c r="X252" s="200"/>
      <c r="Y252" s="200"/>
      <c r="Z252" s="200"/>
      <c r="AA252" s="200"/>
      <c r="AB252" s="200"/>
      <c r="AC252" s="200"/>
      <c r="AD252" s="200"/>
      <c r="AE252" s="200"/>
      <c r="AF252" s="200"/>
      <c r="AG252" s="200"/>
      <c r="AH252" s="200"/>
      <c r="AI252" s="200"/>
      <c r="AJ252" s="200"/>
      <c r="AK252" s="200"/>
      <c r="AL252" s="200"/>
      <c r="AM252" s="200"/>
      <c r="AN252" s="200"/>
      <c r="AO252" s="200"/>
      <c r="AP252" s="200"/>
      <c r="AQ252" s="200"/>
      <c r="AR252" s="200"/>
      <c r="AS252" s="200"/>
      <c r="AT252" s="200"/>
      <c r="AU252" s="200"/>
      <c r="AV252" s="200"/>
      <c r="AW252" s="200"/>
      <c r="AX252" s="200"/>
      <c r="AY252" s="200"/>
      <c r="AZ252" s="200"/>
      <c r="BA252" s="200"/>
      <c r="BB252" s="200"/>
      <c r="BC252" s="200"/>
      <c r="BD252" s="200"/>
      <c r="BE252" s="200"/>
      <c r="BF252" s="200"/>
      <c r="BG252" s="200"/>
      <c r="BH252" s="200"/>
      <c r="BI252" s="200"/>
      <c r="BJ252" s="200"/>
      <c r="BK252" s="200"/>
      <c r="BL252" s="200"/>
      <c r="BM252" s="200"/>
      <c r="BN252" s="200"/>
      <c r="BO252" s="200"/>
      <c r="BP252" s="200"/>
    </row>
    <row r="253" spans="1:68" s="55" customFormat="1" ht="21" customHeight="1">
      <c r="A253" s="80"/>
      <c r="B253" s="166"/>
      <c r="C253" s="64" t="s">
        <v>242</v>
      </c>
      <c r="D253" s="119">
        <v>1</v>
      </c>
      <c r="E253" s="16" t="s">
        <v>90</v>
      </c>
      <c r="F253" s="102">
        <v>100000</v>
      </c>
      <c r="G253" s="60" t="s">
        <v>119</v>
      </c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</row>
    <row r="254" spans="1:68" s="55" customFormat="1" ht="30" customHeight="1">
      <c r="A254" s="80"/>
      <c r="B254" s="166"/>
      <c r="C254" s="64" t="s">
        <v>405</v>
      </c>
      <c r="D254" s="119">
        <v>2</v>
      </c>
      <c r="E254" s="16" t="s">
        <v>101</v>
      </c>
      <c r="F254" s="102">
        <v>150000</v>
      </c>
      <c r="G254" s="60" t="s">
        <v>142</v>
      </c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</row>
    <row r="255" spans="1:68" s="55" customFormat="1" ht="18.75" customHeight="1">
      <c r="A255" s="8"/>
      <c r="B255" s="143"/>
      <c r="C255" s="64"/>
      <c r="D255" s="119"/>
      <c r="E255" s="16"/>
      <c r="F255" s="102"/>
      <c r="G255" s="299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</row>
    <row r="256" spans="1:68" s="55" customFormat="1" ht="18.75" customHeight="1">
      <c r="A256" s="8" t="s">
        <v>12</v>
      </c>
      <c r="B256" s="214" t="s">
        <v>55</v>
      </c>
      <c r="C256" s="62" t="s">
        <v>61</v>
      </c>
      <c r="D256" s="119" t="s">
        <v>1</v>
      </c>
      <c r="E256" s="100"/>
      <c r="F256" s="126">
        <f>SUM(F257:F263)</f>
        <v>2700000</v>
      </c>
      <c r="G256" s="63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</row>
    <row r="257" spans="1:68" s="55" customFormat="1" ht="18.75" customHeight="1">
      <c r="A257" s="8"/>
      <c r="B257" s="166"/>
      <c r="C257" s="64" t="s">
        <v>271</v>
      </c>
      <c r="D257" s="119">
        <v>2</v>
      </c>
      <c r="E257" s="100" t="s">
        <v>88</v>
      </c>
      <c r="F257" s="102">
        <v>250000</v>
      </c>
      <c r="G257" s="60" t="s">
        <v>107</v>
      </c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</row>
    <row r="258" spans="1:68" s="55" customFormat="1" ht="18.75" customHeight="1">
      <c r="A258" s="8"/>
      <c r="B258" s="143"/>
      <c r="C258" s="64" t="s">
        <v>272</v>
      </c>
      <c r="D258" s="119">
        <v>2</v>
      </c>
      <c r="E258" s="100" t="s">
        <v>88</v>
      </c>
      <c r="F258" s="102">
        <v>800000</v>
      </c>
      <c r="G258" s="60" t="s">
        <v>107</v>
      </c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</row>
    <row r="259" spans="1:68" s="55" customFormat="1" ht="24.75" customHeight="1">
      <c r="A259" s="8"/>
      <c r="B259" s="166"/>
      <c r="C259" s="64" t="s">
        <v>406</v>
      </c>
      <c r="D259" s="119">
        <v>2</v>
      </c>
      <c r="E259" s="100" t="s">
        <v>88</v>
      </c>
      <c r="F259" s="102">
        <v>200000</v>
      </c>
      <c r="G259" s="60" t="s">
        <v>169</v>
      </c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</row>
    <row r="260" spans="1:68" s="55" customFormat="1" ht="18.75" customHeight="1">
      <c r="A260" s="8"/>
      <c r="B260" s="166"/>
      <c r="C260" s="64" t="s">
        <v>273</v>
      </c>
      <c r="D260" s="119">
        <v>1</v>
      </c>
      <c r="E260" s="116" t="s">
        <v>88</v>
      </c>
      <c r="F260" s="102">
        <v>550000</v>
      </c>
      <c r="G260" s="60" t="s">
        <v>117</v>
      </c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</row>
    <row r="261" spans="1:68" s="55" customFormat="1" ht="18" customHeight="1">
      <c r="A261" s="8"/>
      <c r="B261" s="166"/>
      <c r="C261" s="64" t="s">
        <v>87</v>
      </c>
      <c r="D261" s="119">
        <v>2</v>
      </c>
      <c r="E261" s="116" t="s">
        <v>88</v>
      </c>
      <c r="F261" s="102">
        <v>150000</v>
      </c>
      <c r="G261" s="60" t="s">
        <v>124</v>
      </c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</row>
    <row r="262" spans="1:68" s="55" customFormat="1" ht="24.75" customHeight="1">
      <c r="A262" s="8"/>
      <c r="B262" s="215"/>
      <c r="C262" s="64" t="s">
        <v>407</v>
      </c>
      <c r="D262" s="119">
        <v>2</v>
      </c>
      <c r="E262" s="116" t="s">
        <v>88</v>
      </c>
      <c r="F262" s="102">
        <v>200000</v>
      </c>
      <c r="G262" s="60" t="s">
        <v>103</v>
      </c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</row>
    <row r="263" spans="1:68" s="55" customFormat="1" ht="18.75" customHeight="1">
      <c r="A263" s="8"/>
      <c r="B263" s="166"/>
      <c r="C263" s="64" t="s">
        <v>274</v>
      </c>
      <c r="D263" s="119">
        <v>2</v>
      </c>
      <c r="E263" s="100" t="s">
        <v>88</v>
      </c>
      <c r="F263" s="102">
        <v>550000</v>
      </c>
      <c r="G263" s="60" t="s">
        <v>412</v>
      </c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</row>
    <row r="264" spans="1:68" s="55" customFormat="1" ht="18.75" customHeight="1">
      <c r="A264" s="8"/>
      <c r="B264" s="143"/>
      <c r="C264" s="64"/>
      <c r="D264" s="119"/>
      <c r="E264" s="16"/>
      <c r="F264" s="102"/>
      <c r="G264" s="299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</row>
    <row r="265" spans="1:68" s="55" customFormat="1" ht="18.75" customHeight="1">
      <c r="A265" s="189" t="s">
        <v>12</v>
      </c>
      <c r="B265" s="217" t="s">
        <v>56</v>
      </c>
      <c r="C265" s="190" t="s">
        <v>62</v>
      </c>
      <c r="D265" s="191" t="s">
        <v>1</v>
      </c>
      <c r="E265" s="192"/>
      <c r="F265" s="193">
        <f>SUM(F266:F268)</f>
        <v>6540000</v>
      </c>
      <c r="G265" s="63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</row>
    <row r="266" spans="1:68" s="201" customFormat="1" ht="18.75" customHeight="1">
      <c r="A266" s="8"/>
      <c r="B266" s="143"/>
      <c r="C266" s="64" t="s">
        <v>167</v>
      </c>
      <c r="D266" s="119" t="s">
        <v>210</v>
      </c>
      <c r="E266" s="100" t="s">
        <v>90</v>
      </c>
      <c r="F266" s="102">
        <v>3000000</v>
      </c>
      <c r="G266" s="300" t="s">
        <v>112</v>
      </c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202"/>
      <c r="AR266" s="77"/>
      <c r="AS266" s="77"/>
      <c r="AT266" s="77"/>
      <c r="AU266" s="77"/>
      <c r="AV266" s="77"/>
      <c r="AW266" s="77"/>
      <c r="AX266" s="77"/>
      <c r="AY266" s="77"/>
      <c r="AZ266" s="77"/>
      <c r="BA266" s="77"/>
      <c r="BB266" s="77"/>
      <c r="BC266" s="77"/>
      <c r="BD266" s="77"/>
      <c r="BE266" s="77"/>
      <c r="BF266" s="77"/>
      <c r="BG266" s="77"/>
      <c r="BH266" s="77"/>
      <c r="BI266" s="77"/>
      <c r="BJ266" s="77"/>
      <c r="BK266" s="77"/>
      <c r="BL266" s="77"/>
      <c r="BM266" s="77"/>
      <c r="BN266" s="77"/>
      <c r="BO266" s="77"/>
      <c r="BP266" s="77"/>
    </row>
    <row r="267" spans="1:68" s="201" customFormat="1" ht="18.75" customHeight="1">
      <c r="A267" s="8"/>
      <c r="B267" s="215"/>
      <c r="C267" s="64" t="s">
        <v>243</v>
      </c>
      <c r="D267" s="119">
        <v>2</v>
      </c>
      <c r="E267" s="100" t="s">
        <v>90</v>
      </c>
      <c r="F267" s="102">
        <v>40000</v>
      </c>
      <c r="G267" s="300" t="s">
        <v>124</v>
      </c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202"/>
      <c r="AR267" s="77"/>
      <c r="AS267" s="77"/>
      <c r="AT267" s="77"/>
      <c r="AU267" s="77"/>
      <c r="AV267" s="77"/>
      <c r="AW267" s="77"/>
      <c r="AX267" s="77"/>
      <c r="AY267" s="77"/>
      <c r="AZ267" s="77"/>
      <c r="BA267" s="77"/>
      <c r="BB267" s="77"/>
      <c r="BC267" s="77"/>
      <c r="BD267" s="77"/>
      <c r="BE267" s="77"/>
      <c r="BF267" s="77"/>
      <c r="BG267" s="77"/>
      <c r="BH267" s="77"/>
      <c r="BI267" s="77"/>
      <c r="BJ267" s="77"/>
      <c r="BK267" s="77"/>
      <c r="BL267" s="77"/>
      <c r="BM267" s="77"/>
      <c r="BN267" s="77"/>
      <c r="BO267" s="77"/>
      <c r="BP267" s="77"/>
    </row>
    <row r="268" spans="1:68" s="201" customFormat="1" ht="23.25" customHeight="1">
      <c r="A268" s="8"/>
      <c r="B268" s="296"/>
      <c r="C268" s="64" t="s">
        <v>151</v>
      </c>
      <c r="D268" s="119" t="s">
        <v>210</v>
      </c>
      <c r="E268" s="100" t="s">
        <v>90</v>
      </c>
      <c r="F268" s="102">
        <v>3500000</v>
      </c>
      <c r="G268" s="300" t="s">
        <v>112</v>
      </c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202"/>
      <c r="AR268" s="77"/>
      <c r="AS268" s="77"/>
      <c r="AT268" s="77"/>
      <c r="AU268" s="77"/>
      <c r="AV268" s="77"/>
      <c r="AW268" s="77"/>
      <c r="AX268" s="77"/>
      <c r="AY268" s="77"/>
      <c r="AZ268" s="77"/>
      <c r="BA268" s="77"/>
      <c r="BB268" s="77"/>
      <c r="BC268" s="77"/>
      <c r="BD268" s="77"/>
      <c r="BE268" s="77"/>
      <c r="BF268" s="77"/>
      <c r="BG268" s="77"/>
      <c r="BH268" s="77"/>
      <c r="BI268" s="77"/>
      <c r="BJ268" s="77"/>
      <c r="BK268" s="77"/>
      <c r="BL268" s="77"/>
      <c r="BM268" s="77"/>
      <c r="BN268" s="77"/>
      <c r="BO268" s="77"/>
      <c r="BP268" s="77"/>
    </row>
    <row r="269" spans="1:68" s="55" customFormat="1" ht="18.75" customHeight="1">
      <c r="A269" s="8"/>
      <c r="B269" s="143"/>
      <c r="C269" s="64"/>
      <c r="D269" s="119"/>
      <c r="E269" s="16"/>
      <c r="F269" s="102"/>
      <c r="G269" s="299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</row>
    <row r="270" spans="1:68" s="55" customFormat="1" ht="15.75" customHeight="1">
      <c r="A270" s="194" t="s">
        <v>12</v>
      </c>
      <c r="B270" s="218" t="s">
        <v>57</v>
      </c>
      <c r="C270" s="195" t="s">
        <v>63</v>
      </c>
      <c r="D270" s="196"/>
      <c r="E270" s="197"/>
      <c r="F270" s="198">
        <f>SUM(F271:F276)</f>
        <v>7956179</v>
      </c>
      <c r="G270" s="63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</row>
    <row r="271" spans="1:68" s="55" customFormat="1" ht="20.25" customHeight="1">
      <c r="A271" s="8"/>
      <c r="B271" s="166"/>
      <c r="C271" s="26" t="s">
        <v>244</v>
      </c>
      <c r="D271" s="119">
        <v>2</v>
      </c>
      <c r="E271" s="100" t="s">
        <v>101</v>
      </c>
      <c r="F271" s="102">
        <v>1196179</v>
      </c>
      <c r="G271" s="60" t="s">
        <v>142</v>
      </c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</row>
    <row r="272" spans="1:68" s="55" customFormat="1" ht="21" customHeight="1">
      <c r="A272" s="8"/>
      <c r="B272" s="166"/>
      <c r="C272" s="26" t="s">
        <v>245</v>
      </c>
      <c r="D272" s="147">
        <v>1</v>
      </c>
      <c r="E272" s="100" t="s">
        <v>90</v>
      </c>
      <c r="F272" s="102">
        <v>110000</v>
      </c>
      <c r="G272" s="60" t="s">
        <v>117</v>
      </c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</row>
    <row r="273" spans="1:68" s="55" customFormat="1" ht="21" customHeight="1">
      <c r="A273" s="8"/>
      <c r="B273" s="166"/>
      <c r="C273" s="26" t="s">
        <v>168</v>
      </c>
      <c r="D273" s="147">
        <v>2</v>
      </c>
      <c r="E273" s="100" t="s">
        <v>410</v>
      </c>
      <c r="F273" s="102">
        <v>650000</v>
      </c>
      <c r="G273" s="60" t="s">
        <v>169</v>
      </c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</row>
    <row r="274" spans="1:68" s="55" customFormat="1" ht="27" customHeight="1">
      <c r="A274" s="8"/>
      <c r="B274" s="166"/>
      <c r="C274" s="26" t="s">
        <v>246</v>
      </c>
      <c r="D274" s="147">
        <v>1</v>
      </c>
      <c r="E274" s="100" t="s">
        <v>408</v>
      </c>
      <c r="F274" s="102">
        <v>300000</v>
      </c>
      <c r="G274" s="60" t="s">
        <v>119</v>
      </c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</row>
    <row r="275" spans="1:68" s="55" customFormat="1" ht="30" customHeight="1">
      <c r="A275" s="8"/>
      <c r="B275" s="166"/>
      <c r="C275" s="26" t="s">
        <v>205</v>
      </c>
      <c r="D275" s="147">
        <v>2</v>
      </c>
      <c r="E275" s="100" t="s">
        <v>101</v>
      </c>
      <c r="F275" s="102">
        <v>500000</v>
      </c>
      <c r="G275" s="60" t="s">
        <v>107</v>
      </c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</row>
    <row r="276" spans="1:68" s="55" customFormat="1" ht="21.75" customHeight="1">
      <c r="A276" s="8"/>
      <c r="B276" s="166"/>
      <c r="C276" s="26" t="s">
        <v>247</v>
      </c>
      <c r="D276" s="147">
        <v>1</v>
      </c>
      <c r="E276" s="16" t="s">
        <v>90</v>
      </c>
      <c r="F276" s="102">
        <v>5200000</v>
      </c>
      <c r="G276" s="60" t="s">
        <v>117</v>
      </c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</row>
    <row r="277" spans="1:68" s="55" customFormat="1" ht="18" customHeight="1">
      <c r="A277" s="8"/>
      <c r="B277" s="166"/>
      <c r="C277" s="26"/>
      <c r="D277" s="147"/>
      <c r="E277" s="16"/>
      <c r="F277" s="102"/>
      <c r="G277" s="60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</row>
    <row r="278" spans="1:68" s="55" customFormat="1" ht="21.75" customHeight="1">
      <c r="A278" s="83"/>
      <c r="B278" s="219" t="s">
        <v>138</v>
      </c>
      <c r="C278" s="75" t="s">
        <v>137</v>
      </c>
      <c r="D278" s="147"/>
      <c r="E278" s="100"/>
      <c r="F278" s="207">
        <f>SUM(F279)+F284</f>
        <v>4600000</v>
      </c>
      <c r="G278" s="63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</row>
    <row r="279" spans="1:68" s="55" customFormat="1" ht="20.25" customHeight="1">
      <c r="A279" s="8" t="s">
        <v>12</v>
      </c>
      <c r="B279" s="210" t="s">
        <v>67</v>
      </c>
      <c r="C279" s="21" t="s">
        <v>71</v>
      </c>
      <c r="D279" s="33"/>
      <c r="E279" s="100"/>
      <c r="F279" s="148">
        <f>SUM(F280:F282)</f>
        <v>3600000</v>
      </c>
      <c r="G279" s="63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</row>
    <row r="280" spans="1:68" s="55" customFormat="1" ht="27" customHeight="1">
      <c r="A280" s="85"/>
      <c r="B280" s="215"/>
      <c r="C280" s="26" t="s">
        <v>206</v>
      </c>
      <c r="D280" s="147">
        <v>2</v>
      </c>
      <c r="E280" s="16" t="s">
        <v>101</v>
      </c>
      <c r="F280" s="102">
        <v>1600000</v>
      </c>
      <c r="G280" s="60" t="s">
        <v>107</v>
      </c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</row>
    <row r="281" spans="1:68" s="55" customFormat="1" ht="17.25" customHeight="1">
      <c r="A281" s="85"/>
      <c r="B281" s="220"/>
      <c r="C281" s="26" t="s">
        <v>248</v>
      </c>
      <c r="D281" s="147">
        <v>2</v>
      </c>
      <c r="E281" s="16" t="s">
        <v>101</v>
      </c>
      <c r="F281" s="102">
        <v>500000</v>
      </c>
      <c r="G281" s="60" t="s">
        <v>107</v>
      </c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</row>
    <row r="282" spans="1:68" s="55" customFormat="1" ht="28.5" customHeight="1">
      <c r="A282" s="85"/>
      <c r="B282" s="220"/>
      <c r="C282" s="26" t="s">
        <v>249</v>
      </c>
      <c r="D282" s="147">
        <v>2</v>
      </c>
      <c r="E282" s="100" t="s">
        <v>90</v>
      </c>
      <c r="F282" s="102">
        <v>1500000</v>
      </c>
      <c r="G282" s="60" t="s">
        <v>237</v>
      </c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</row>
    <row r="283" spans="1:68" s="55" customFormat="1" ht="18.75" customHeight="1">
      <c r="A283" s="8"/>
      <c r="B283" s="143"/>
      <c r="C283" s="64"/>
      <c r="D283" s="119"/>
      <c r="E283" s="16"/>
      <c r="F283" s="102"/>
      <c r="G283" s="299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</row>
    <row r="284" spans="1:68" s="55" customFormat="1" ht="24" customHeight="1">
      <c r="A284" s="8" t="s">
        <v>12</v>
      </c>
      <c r="B284" s="214" t="s">
        <v>64</v>
      </c>
      <c r="C284" s="20" t="s">
        <v>65</v>
      </c>
      <c r="D284" s="119" t="s">
        <v>1</v>
      </c>
      <c r="E284" s="108"/>
      <c r="F284" s="148">
        <f>SUM(F285:F285)</f>
        <v>1000000</v>
      </c>
      <c r="G284" s="63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  <c r="BE284" s="61"/>
      <c r="BF284" s="61"/>
      <c r="BG284" s="61"/>
      <c r="BH284" s="61"/>
      <c r="BI284" s="61"/>
      <c r="BJ284" s="61"/>
      <c r="BK284" s="61"/>
      <c r="BL284" s="61"/>
      <c r="BM284" s="61"/>
      <c r="BN284" s="61"/>
      <c r="BO284" s="61"/>
      <c r="BP284" s="61"/>
    </row>
    <row r="285" spans="1:68" s="55" customFormat="1" ht="20.25" customHeight="1">
      <c r="A285" s="8"/>
      <c r="B285" s="166"/>
      <c r="C285" s="26" t="s">
        <v>152</v>
      </c>
      <c r="D285" s="147" t="s">
        <v>210</v>
      </c>
      <c r="E285" s="100" t="s">
        <v>101</v>
      </c>
      <c r="F285" s="102">
        <v>1000000</v>
      </c>
      <c r="G285" s="60" t="s">
        <v>104</v>
      </c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  <c r="BE285" s="61"/>
      <c r="BF285" s="61"/>
      <c r="BG285" s="61"/>
      <c r="BH285" s="61"/>
      <c r="BI285" s="61"/>
      <c r="BJ285" s="61"/>
      <c r="BK285" s="61"/>
      <c r="BL285" s="61"/>
      <c r="BM285" s="61"/>
      <c r="BN285" s="61"/>
      <c r="BO285" s="61"/>
      <c r="BP285" s="61"/>
    </row>
    <row r="286" spans="1:68" s="55" customFormat="1" ht="24.75" customHeight="1">
      <c r="A286" s="8"/>
      <c r="B286" s="166"/>
      <c r="C286" s="26"/>
      <c r="D286" s="147"/>
      <c r="E286" s="16"/>
      <c r="F286" s="186"/>
      <c r="G286" s="60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  <c r="BE286" s="61"/>
      <c r="BF286" s="61"/>
      <c r="BG286" s="61"/>
      <c r="BH286" s="61"/>
      <c r="BI286" s="61"/>
      <c r="BJ286" s="61"/>
      <c r="BK286" s="61"/>
      <c r="BL286" s="61"/>
      <c r="BM286" s="61"/>
      <c r="BN286" s="61"/>
      <c r="BO286" s="61"/>
      <c r="BP286" s="61"/>
    </row>
    <row r="287" spans="1:68" s="55" customFormat="1" ht="24.75" customHeight="1">
      <c r="A287" s="8"/>
      <c r="B287" s="166"/>
      <c r="C287" s="26"/>
      <c r="D287" s="147"/>
      <c r="E287" s="16"/>
      <c r="F287" s="186">
        <f>SUM(F288)</f>
        <v>29000000</v>
      </c>
      <c r="G287" s="60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  <c r="BE287" s="61"/>
      <c r="BF287" s="61"/>
      <c r="BG287" s="61"/>
      <c r="BH287" s="61"/>
      <c r="BI287" s="61"/>
      <c r="BJ287" s="61"/>
      <c r="BK287" s="61"/>
      <c r="BL287" s="61"/>
      <c r="BM287" s="61"/>
      <c r="BN287" s="61"/>
      <c r="BO287" s="61"/>
      <c r="BP287" s="61"/>
    </row>
    <row r="288" spans="1:68" s="55" customFormat="1" ht="22.5" customHeight="1">
      <c r="A288" s="8"/>
      <c r="B288" s="210" t="s">
        <v>144</v>
      </c>
      <c r="C288" s="21" t="s">
        <v>145</v>
      </c>
      <c r="D288" s="147"/>
      <c r="E288" s="16"/>
      <c r="F288" s="148">
        <f>SUM(F289)+F290+F291+F292</f>
        <v>29000000</v>
      </c>
      <c r="G288" s="60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</row>
    <row r="289" spans="1:68" s="55" customFormat="1" ht="33.75" customHeight="1">
      <c r="A289" s="8"/>
      <c r="B289" s="221"/>
      <c r="C289" s="26" t="s">
        <v>278</v>
      </c>
      <c r="D289" s="149">
        <v>2</v>
      </c>
      <c r="E289" s="16" t="s">
        <v>408</v>
      </c>
      <c r="F289" s="102">
        <v>2000000</v>
      </c>
      <c r="G289" s="60" t="s">
        <v>104</v>
      </c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</row>
    <row r="290" spans="1:68" s="55" customFormat="1" ht="29.25" customHeight="1">
      <c r="A290" s="8"/>
      <c r="B290" s="221"/>
      <c r="C290" s="26" t="s">
        <v>278</v>
      </c>
      <c r="D290" s="149">
        <v>1</v>
      </c>
      <c r="E290" s="16" t="s">
        <v>408</v>
      </c>
      <c r="F290" s="102">
        <v>2000000</v>
      </c>
      <c r="G290" s="60" t="s">
        <v>143</v>
      </c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</row>
    <row r="291" spans="1:68" s="55" customFormat="1" ht="33.75" customHeight="1">
      <c r="A291" s="8"/>
      <c r="B291" s="221"/>
      <c r="C291" s="26" t="s">
        <v>275</v>
      </c>
      <c r="D291" s="149">
        <v>2</v>
      </c>
      <c r="E291" s="16" t="s">
        <v>209</v>
      </c>
      <c r="F291" s="102">
        <v>22000000</v>
      </c>
      <c r="G291" s="60" t="s">
        <v>110</v>
      </c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</row>
    <row r="292" spans="1:68" s="55" customFormat="1" ht="29.25" customHeight="1">
      <c r="A292" s="8"/>
      <c r="B292" s="221"/>
      <c r="C292" s="26" t="s">
        <v>276</v>
      </c>
      <c r="D292" s="149">
        <v>1</v>
      </c>
      <c r="E292" s="16" t="s">
        <v>409</v>
      </c>
      <c r="F292" s="102">
        <v>3000000</v>
      </c>
      <c r="G292" s="60" t="s">
        <v>140</v>
      </c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</row>
    <row r="293" spans="1:68" s="55" customFormat="1" ht="19.5" customHeight="1">
      <c r="A293" s="8"/>
      <c r="B293" s="44"/>
      <c r="C293" s="90"/>
      <c r="D293" s="147"/>
      <c r="E293" s="16"/>
      <c r="F293" s="102"/>
      <c r="G293" s="60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  <c r="BH293" s="61"/>
      <c r="BI293" s="61"/>
      <c r="BJ293" s="61"/>
      <c r="BK293" s="61"/>
      <c r="BL293" s="61"/>
      <c r="BM293" s="61"/>
      <c r="BN293" s="61"/>
      <c r="BO293" s="61"/>
      <c r="BP293" s="61"/>
    </row>
    <row r="294" spans="1:68" s="55" customFormat="1" ht="21.75" customHeight="1">
      <c r="A294" s="82" t="s">
        <v>66</v>
      </c>
      <c r="B294" s="166"/>
      <c r="C294" s="188" t="s">
        <v>212</v>
      </c>
      <c r="D294" s="157"/>
      <c r="E294" s="108"/>
      <c r="F294" s="303">
        <f>SUM(F6)+F11+F28+F40+F62+F67+F78+F85+F136+F150+F169+F197+F219+F223+F278+F287</f>
        <v>1419111179</v>
      </c>
      <c r="G294" s="63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</row>
    <row r="295" spans="6:7" ht="12.75">
      <c r="F295" s="32"/>
      <c r="G295" s="206"/>
    </row>
    <row r="296" spans="6:7" ht="12.75">
      <c r="F296" s="32"/>
      <c r="G296" s="206"/>
    </row>
    <row r="297" spans="6:7" ht="12.75">
      <c r="F297" s="32"/>
      <c r="G297" s="206"/>
    </row>
    <row r="298" spans="6:7" ht="12.75">
      <c r="F298" s="32"/>
      <c r="G298" s="206"/>
    </row>
    <row r="299" spans="6:7" ht="12.75">
      <c r="F299" s="32"/>
      <c r="G299" s="206"/>
    </row>
    <row r="300" spans="6:7" ht="12.75">
      <c r="F300" s="32"/>
      <c r="G300" s="206"/>
    </row>
    <row r="301" spans="6:7" ht="12.75">
      <c r="F301" s="32"/>
      <c r="G301" s="206"/>
    </row>
    <row r="302" spans="6:7" ht="12.75">
      <c r="F302" s="32"/>
      <c r="G302" s="206"/>
    </row>
    <row r="303" spans="6:7" ht="12.75">
      <c r="F303" s="32"/>
      <c r="G303" s="206"/>
    </row>
    <row r="304" spans="6:7" ht="12.75">
      <c r="F304" s="32"/>
      <c r="G304" s="206"/>
    </row>
    <row r="305" spans="6:7" ht="12.75">
      <c r="F305" s="32"/>
      <c r="G305" s="206"/>
    </row>
    <row r="306" spans="6:7" ht="12.75">
      <c r="F306" s="32"/>
      <c r="G306" s="206"/>
    </row>
    <row r="307" spans="6:7" ht="12.75">
      <c r="F307" s="32"/>
      <c r="G307" s="206"/>
    </row>
    <row r="308" spans="6:7" ht="12.75">
      <c r="F308" s="32"/>
      <c r="G308" s="206"/>
    </row>
    <row r="309" spans="6:7" ht="12.75">
      <c r="F309" s="32"/>
      <c r="G309" s="206"/>
    </row>
    <row r="310" spans="6:7" ht="12.75">
      <c r="F310" s="32"/>
      <c r="G310" s="206"/>
    </row>
    <row r="311" spans="6:7" ht="12.75">
      <c r="F311" s="32"/>
      <c r="G311" s="206"/>
    </row>
    <row r="312" spans="6:7" ht="12.75">
      <c r="F312" s="32"/>
      <c r="G312" s="206"/>
    </row>
    <row r="313" spans="6:7" ht="12.75">
      <c r="F313" s="32"/>
      <c r="G313" s="206"/>
    </row>
    <row r="314" spans="6:7" ht="12.75">
      <c r="F314" s="32"/>
      <c r="G314" s="206"/>
    </row>
    <row r="315" spans="6:7" ht="12.75">
      <c r="F315" s="32"/>
      <c r="G315" s="206"/>
    </row>
    <row r="316" spans="6:7" ht="12.75">
      <c r="F316" s="32"/>
      <c r="G316" s="206"/>
    </row>
    <row r="317" spans="6:7" ht="12.75">
      <c r="F317" s="32"/>
      <c r="G317" s="206"/>
    </row>
    <row r="318" spans="6:7" ht="12.75">
      <c r="F318" s="32"/>
      <c r="G318" s="206"/>
    </row>
    <row r="319" spans="6:7" ht="12.75">
      <c r="F319" s="32"/>
      <c r="G319" s="206"/>
    </row>
    <row r="320" spans="6:7" ht="12.75">
      <c r="F320" s="32"/>
      <c r="G320" s="206"/>
    </row>
    <row r="321" spans="6:7" ht="12.75">
      <c r="F321" s="32"/>
      <c r="G321" s="206"/>
    </row>
    <row r="322" spans="6:7" ht="12.75">
      <c r="F322" s="32"/>
      <c r="G322" s="206"/>
    </row>
    <row r="323" spans="6:7" ht="12.75">
      <c r="F323" s="32"/>
      <c r="G323" s="206"/>
    </row>
    <row r="324" spans="6:7" ht="12.75">
      <c r="F324" s="32"/>
      <c r="G324" s="206"/>
    </row>
    <row r="325" spans="6:7" ht="12.75">
      <c r="F325" s="32"/>
      <c r="G325" s="206"/>
    </row>
    <row r="326" spans="6:7" ht="12.75">
      <c r="F326" s="32"/>
      <c r="G326" s="206"/>
    </row>
    <row r="327" spans="6:7" ht="12.75">
      <c r="F327" s="32"/>
      <c r="G327" s="206"/>
    </row>
    <row r="328" spans="6:7" ht="12.75">
      <c r="F328" s="32"/>
      <c r="G328" s="206"/>
    </row>
    <row r="329" spans="6:7" ht="12.75">
      <c r="F329" s="32"/>
      <c r="G329" s="206"/>
    </row>
    <row r="330" spans="6:7" ht="12.75">
      <c r="F330" s="32"/>
      <c r="G330" s="206"/>
    </row>
    <row r="331" spans="6:7" ht="12.75">
      <c r="F331" s="32"/>
      <c r="G331" s="206"/>
    </row>
    <row r="332" spans="6:7" ht="12.75">
      <c r="F332" s="32"/>
      <c r="G332" s="206"/>
    </row>
    <row r="333" spans="6:7" ht="12.75">
      <c r="F333" s="32"/>
      <c r="G333" s="206"/>
    </row>
    <row r="334" spans="6:7" ht="12.75">
      <c r="F334" s="32"/>
      <c r="G334" s="206"/>
    </row>
    <row r="335" spans="6:7" ht="12.75">
      <c r="F335" s="32"/>
      <c r="G335" s="206"/>
    </row>
    <row r="336" spans="6:7" ht="12.75">
      <c r="F336" s="32"/>
      <c r="G336" s="206"/>
    </row>
    <row r="337" spans="6:7" ht="12.75">
      <c r="F337" s="32"/>
      <c r="G337" s="206"/>
    </row>
    <row r="338" spans="6:7" ht="12.75">
      <c r="F338" s="32"/>
      <c r="G338" s="206"/>
    </row>
    <row r="339" spans="6:7" ht="12.75">
      <c r="F339" s="32"/>
      <c r="G339" s="206"/>
    </row>
    <row r="340" spans="6:7" ht="12.75">
      <c r="F340" s="32"/>
      <c r="G340" s="206"/>
    </row>
    <row r="341" spans="6:7" ht="12.75">
      <c r="F341" s="32"/>
      <c r="G341" s="206"/>
    </row>
    <row r="342" spans="6:7" ht="12.75">
      <c r="F342" s="32"/>
      <c r="G342" s="206"/>
    </row>
    <row r="343" spans="6:7" ht="12.75">
      <c r="F343" s="32"/>
      <c r="G343" s="206"/>
    </row>
    <row r="344" spans="6:7" ht="12.75">
      <c r="F344" s="32"/>
      <c r="G344" s="206"/>
    </row>
    <row r="345" spans="6:7" ht="12.75">
      <c r="F345" s="32"/>
      <c r="G345" s="206"/>
    </row>
    <row r="346" spans="6:7" ht="12.75">
      <c r="F346" s="32"/>
      <c r="G346" s="206"/>
    </row>
    <row r="347" spans="6:7" ht="12.75">
      <c r="F347" s="32"/>
      <c r="G347" s="206"/>
    </row>
    <row r="348" spans="6:7" ht="12.75">
      <c r="F348" s="32"/>
      <c r="G348" s="206"/>
    </row>
    <row r="349" spans="6:7" ht="12.75">
      <c r="F349" s="32"/>
      <c r="G349" s="206"/>
    </row>
    <row r="350" spans="6:7" ht="12.75">
      <c r="F350" s="32"/>
      <c r="G350" s="206"/>
    </row>
    <row r="351" spans="6:7" ht="12.75">
      <c r="F351" s="32"/>
      <c r="G351" s="206"/>
    </row>
    <row r="352" spans="6:7" ht="12.75">
      <c r="F352" s="32"/>
      <c r="G352" s="206"/>
    </row>
    <row r="353" spans="6:7" ht="12.75">
      <c r="F353" s="32"/>
      <c r="G353" s="206"/>
    </row>
    <row r="354" spans="6:7" ht="12.75">
      <c r="F354" s="32"/>
      <c r="G354" s="206"/>
    </row>
    <row r="355" spans="6:7" ht="12.75">
      <c r="F355" s="32"/>
      <c r="G355" s="206"/>
    </row>
    <row r="356" spans="6:7" ht="12.75">
      <c r="F356" s="32"/>
      <c r="G356" s="206"/>
    </row>
    <row r="357" spans="6:7" ht="12.75">
      <c r="F357" s="32"/>
      <c r="G357" s="206"/>
    </row>
    <row r="358" spans="6:7" ht="12.75">
      <c r="F358" s="32"/>
      <c r="G358" s="206"/>
    </row>
    <row r="359" spans="6:7" ht="12.75">
      <c r="F359" s="32"/>
      <c r="G359" s="206"/>
    </row>
    <row r="360" spans="6:7" ht="12.75">
      <c r="F360" s="32"/>
      <c r="G360" s="206"/>
    </row>
    <row r="361" spans="6:7" ht="12.75">
      <c r="F361" s="32"/>
      <c r="G361" s="206"/>
    </row>
    <row r="362" spans="6:7" ht="12.75">
      <c r="F362" s="32"/>
      <c r="G362" s="206"/>
    </row>
    <row r="363" spans="6:7" ht="12.75">
      <c r="F363" s="32"/>
      <c r="G363" s="206"/>
    </row>
    <row r="364" spans="6:7" ht="12.75">
      <c r="F364" s="32"/>
      <c r="G364" s="206"/>
    </row>
    <row r="365" spans="6:7" ht="12.75">
      <c r="F365" s="32"/>
      <c r="G365" s="206"/>
    </row>
    <row r="366" spans="6:7" ht="12.75">
      <c r="F366" s="32"/>
      <c r="G366" s="206"/>
    </row>
    <row r="367" spans="6:7" ht="12.75">
      <c r="F367" s="32"/>
      <c r="G367" s="206"/>
    </row>
    <row r="368" spans="6:7" ht="12.75">
      <c r="F368" s="32"/>
      <c r="G368" s="206"/>
    </row>
    <row r="369" spans="6:7" ht="12.75">
      <c r="F369" s="32"/>
      <c r="G369" s="206"/>
    </row>
    <row r="370" spans="6:7" ht="12.75">
      <c r="F370" s="32"/>
      <c r="G370" s="206"/>
    </row>
    <row r="371" spans="6:7" ht="12.75">
      <c r="F371" s="32"/>
      <c r="G371" s="206"/>
    </row>
    <row r="372" spans="6:7" ht="12.75">
      <c r="F372" s="32"/>
      <c r="G372" s="206"/>
    </row>
    <row r="373" spans="6:7" ht="12.75">
      <c r="F373" s="32"/>
      <c r="G373" s="206"/>
    </row>
    <row r="374" spans="6:7" ht="12.75">
      <c r="F374" s="32"/>
      <c r="G374" s="206"/>
    </row>
    <row r="375" spans="6:7" ht="12.75">
      <c r="F375" s="32"/>
      <c r="G375" s="206"/>
    </row>
    <row r="376" spans="6:7" ht="12.75">
      <c r="F376" s="32"/>
      <c r="G376" s="206"/>
    </row>
    <row r="377" spans="6:7" ht="12.75">
      <c r="F377" s="32"/>
      <c r="G377" s="206"/>
    </row>
    <row r="378" spans="6:7" ht="12.75">
      <c r="F378" s="32"/>
      <c r="G378" s="206"/>
    </row>
    <row r="379" spans="6:7" ht="12.75">
      <c r="F379" s="32"/>
      <c r="G379" s="206"/>
    </row>
    <row r="380" spans="6:7" ht="12.75">
      <c r="F380" s="32"/>
      <c r="G380" s="206"/>
    </row>
    <row r="381" spans="6:7" ht="12.75">
      <c r="F381" s="32"/>
      <c r="G381" s="206"/>
    </row>
    <row r="382" spans="6:7" ht="12.75">
      <c r="F382" s="32"/>
      <c r="G382" s="206"/>
    </row>
    <row r="383" spans="6:7" ht="12.75">
      <c r="F383" s="32"/>
      <c r="G383" s="206"/>
    </row>
    <row r="384" spans="6:7" ht="12.75">
      <c r="F384" s="32"/>
      <c r="G384" s="206"/>
    </row>
    <row r="385" spans="6:7" ht="12.75">
      <c r="F385" s="32"/>
      <c r="G385" s="206"/>
    </row>
    <row r="386" spans="6:7" ht="12.75">
      <c r="F386" s="32"/>
      <c r="G386" s="206"/>
    </row>
    <row r="387" spans="6:7" ht="12.75">
      <c r="F387" s="32"/>
      <c r="G387" s="206"/>
    </row>
    <row r="388" spans="6:7" ht="12.75">
      <c r="F388" s="32"/>
      <c r="G388" s="206"/>
    </row>
    <row r="389" spans="6:7" ht="12.75">
      <c r="F389" s="32"/>
      <c r="G389" s="206"/>
    </row>
    <row r="390" spans="6:7" ht="12.75">
      <c r="F390" s="32"/>
      <c r="G390" s="206"/>
    </row>
    <row r="391" spans="6:7" ht="12.75">
      <c r="F391" s="32"/>
      <c r="G391" s="206"/>
    </row>
    <row r="392" spans="6:7" ht="12.75">
      <c r="F392" s="32"/>
      <c r="G392" s="206"/>
    </row>
    <row r="393" spans="6:7" ht="12.75">
      <c r="F393" s="32"/>
      <c r="G393" s="206"/>
    </row>
    <row r="394" spans="6:7" ht="12.75">
      <c r="F394" s="32"/>
      <c r="G394" s="206"/>
    </row>
    <row r="395" spans="6:7" ht="12.75">
      <c r="F395" s="32"/>
      <c r="G395" s="206"/>
    </row>
    <row r="396" spans="6:7" ht="12.75">
      <c r="F396" s="32"/>
      <c r="G396" s="206"/>
    </row>
    <row r="397" spans="6:7" ht="12.75">
      <c r="F397" s="32"/>
      <c r="G397" s="206"/>
    </row>
    <row r="398" spans="6:7" ht="12.75">
      <c r="F398" s="32"/>
      <c r="G398" s="206"/>
    </row>
    <row r="399" spans="6:7" ht="12.75">
      <c r="F399" s="32"/>
      <c r="G399" s="206"/>
    </row>
    <row r="400" spans="6:7" ht="12.75">
      <c r="F400" s="32"/>
      <c r="G400" s="206"/>
    </row>
    <row r="401" spans="6:7" ht="12.75">
      <c r="F401" s="32"/>
      <c r="G401" s="206"/>
    </row>
    <row r="402" spans="6:7" ht="12.75">
      <c r="F402" s="32"/>
      <c r="G402" s="206"/>
    </row>
    <row r="403" spans="6:7" ht="12.75">
      <c r="F403" s="32"/>
      <c r="G403" s="206"/>
    </row>
    <row r="404" spans="6:7" ht="12.75">
      <c r="F404" s="32"/>
      <c r="G404" s="206"/>
    </row>
    <row r="405" spans="6:7" ht="12.75">
      <c r="F405" s="32"/>
      <c r="G405" s="206"/>
    </row>
    <row r="406" spans="6:7" ht="12.75">
      <c r="F406" s="32"/>
      <c r="G406" s="206"/>
    </row>
    <row r="407" spans="6:7" ht="12.75">
      <c r="F407" s="32"/>
      <c r="G407" s="206"/>
    </row>
    <row r="408" spans="6:7" ht="12.75">
      <c r="F408" s="32"/>
      <c r="G408" s="206"/>
    </row>
    <row r="409" spans="6:7" ht="12.75">
      <c r="F409" s="32"/>
      <c r="G409" s="206"/>
    </row>
    <row r="410" spans="6:7" ht="12.75">
      <c r="F410" s="32"/>
      <c r="G410" s="206"/>
    </row>
    <row r="411" spans="6:7" ht="12.75">
      <c r="F411" s="32"/>
      <c r="G411" s="206"/>
    </row>
    <row r="412" spans="6:7" ht="12.75">
      <c r="F412" s="32"/>
      <c r="G412" s="206"/>
    </row>
    <row r="413" spans="6:7" ht="12.75">
      <c r="F413" s="32"/>
      <c r="G413" s="206"/>
    </row>
    <row r="414" spans="6:7" ht="12.75">
      <c r="F414" s="32"/>
      <c r="G414" s="206"/>
    </row>
    <row r="415" spans="6:7" ht="12.75">
      <c r="F415" s="32"/>
      <c r="G415" s="206"/>
    </row>
    <row r="416" spans="6:7" ht="12.75">
      <c r="F416" s="32"/>
      <c r="G416" s="206"/>
    </row>
    <row r="417" spans="6:7" ht="12.75">
      <c r="F417" s="32"/>
      <c r="G417" s="206"/>
    </row>
    <row r="418" spans="6:7" ht="12.75">
      <c r="F418" s="32"/>
      <c r="G418" s="206"/>
    </row>
    <row r="419" spans="6:7" ht="12.75">
      <c r="F419" s="32"/>
      <c r="G419" s="206"/>
    </row>
    <row r="420" spans="6:7" ht="12.75">
      <c r="F420" s="32"/>
      <c r="G420" s="206"/>
    </row>
    <row r="421" spans="6:7" ht="12.75">
      <c r="F421" s="32"/>
      <c r="G421" s="206"/>
    </row>
    <row r="422" spans="6:7" ht="12.75">
      <c r="F422" s="32"/>
      <c r="G422" s="206"/>
    </row>
    <row r="423" spans="6:7" ht="12.75">
      <c r="F423" s="32"/>
      <c r="G423" s="206"/>
    </row>
    <row r="424" spans="6:7" ht="12.75">
      <c r="F424" s="32"/>
      <c r="G424" s="206"/>
    </row>
    <row r="425" spans="6:7" ht="12.75">
      <c r="F425" s="32"/>
      <c r="G425" s="206"/>
    </row>
    <row r="426" spans="6:7" ht="12.75">
      <c r="F426" s="32"/>
      <c r="G426" s="206"/>
    </row>
    <row r="427" spans="6:7" ht="12.75">
      <c r="F427" s="32"/>
      <c r="G427" s="206"/>
    </row>
    <row r="428" spans="6:7" ht="12.75">
      <c r="F428" s="32"/>
      <c r="G428" s="206"/>
    </row>
    <row r="429" spans="6:7" ht="12.75">
      <c r="F429" s="32"/>
      <c r="G429" s="206"/>
    </row>
    <row r="430" spans="6:7" ht="12.75">
      <c r="F430" s="32"/>
      <c r="G430" s="206"/>
    </row>
    <row r="431" spans="6:7" ht="12.75">
      <c r="F431" s="32"/>
      <c r="G431" s="206"/>
    </row>
    <row r="432" spans="6:7" ht="12.75">
      <c r="F432" s="32"/>
      <c r="G432" s="206"/>
    </row>
    <row r="433" spans="6:7" ht="12.75">
      <c r="F433" s="32"/>
      <c r="G433" s="206"/>
    </row>
    <row r="434" spans="6:7" ht="12.75">
      <c r="F434" s="32"/>
      <c r="G434" s="206"/>
    </row>
    <row r="435" spans="6:7" ht="12.75">
      <c r="F435" s="32"/>
      <c r="G435" s="206"/>
    </row>
    <row r="436" spans="6:7" ht="12.75">
      <c r="F436" s="32"/>
      <c r="G436" s="206"/>
    </row>
    <row r="437" spans="6:7" ht="12.75">
      <c r="F437" s="32"/>
      <c r="G437" s="206"/>
    </row>
    <row r="438" spans="6:7" ht="12.75">
      <c r="F438" s="32"/>
      <c r="G438" s="206"/>
    </row>
    <row r="439" spans="6:7" ht="12.75">
      <c r="F439" s="32"/>
      <c r="G439" s="206"/>
    </row>
    <row r="440" spans="6:7" ht="12.75">
      <c r="F440" s="32"/>
      <c r="G440" s="206"/>
    </row>
    <row r="441" spans="6:7" ht="12.75">
      <c r="F441" s="32"/>
      <c r="G441" s="206"/>
    </row>
    <row r="442" spans="6:7" ht="12.75">
      <c r="F442" s="32"/>
      <c r="G442" s="206"/>
    </row>
    <row r="443" spans="6:7" ht="12.75">
      <c r="F443" s="32"/>
      <c r="G443" s="206"/>
    </row>
    <row r="444" spans="6:7" ht="12.75">
      <c r="F444" s="32"/>
      <c r="G444" s="206"/>
    </row>
    <row r="445" spans="6:7" ht="12.75">
      <c r="F445" s="32"/>
      <c r="G445" s="206"/>
    </row>
    <row r="446" spans="6:7" ht="12.75">
      <c r="F446" s="32"/>
      <c r="G446" s="206"/>
    </row>
    <row r="447" spans="6:7" ht="12.75">
      <c r="F447" s="32"/>
      <c r="G447" s="206"/>
    </row>
    <row r="448" spans="6:7" ht="12.75">
      <c r="F448" s="32"/>
      <c r="G448" s="206"/>
    </row>
    <row r="449" spans="6:7" ht="12.75">
      <c r="F449" s="32"/>
      <c r="G449" s="206"/>
    </row>
    <row r="450" spans="6:7" ht="12.75">
      <c r="F450" s="32"/>
      <c r="G450" s="206"/>
    </row>
    <row r="451" spans="6:7" ht="12.75">
      <c r="F451" s="32"/>
      <c r="G451" s="206"/>
    </row>
    <row r="452" spans="6:7" ht="12.75">
      <c r="F452" s="32"/>
      <c r="G452" s="206"/>
    </row>
    <row r="453" spans="6:7" ht="12.75">
      <c r="F453" s="32"/>
      <c r="G453" s="206"/>
    </row>
    <row r="454" spans="6:7" ht="12.75">
      <c r="F454" s="32"/>
      <c r="G454" s="206"/>
    </row>
    <row r="455" spans="6:7" ht="12.75">
      <c r="F455" s="32"/>
      <c r="G455" s="206"/>
    </row>
    <row r="456" spans="6:7" ht="12.75">
      <c r="F456" s="32"/>
      <c r="G456" s="206"/>
    </row>
    <row r="457" spans="6:7" ht="12.75">
      <c r="F457" s="32"/>
      <c r="G457" s="206"/>
    </row>
    <row r="458" spans="6:7" ht="12.75">
      <c r="F458" s="32"/>
      <c r="G458" s="206"/>
    </row>
    <row r="459" spans="6:7" ht="12.75">
      <c r="F459" s="32"/>
      <c r="G459" s="206"/>
    </row>
    <row r="460" spans="6:7" ht="12.75">
      <c r="F460" s="32"/>
      <c r="G460" s="206"/>
    </row>
    <row r="461" spans="6:7" ht="12.75">
      <c r="F461" s="32"/>
      <c r="G461" s="206"/>
    </row>
    <row r="462" spans="6:7" ht="12.75">
      <c r="F462" s="32"/>
      <c r="G462" s="206"/>
    </row>
    <row r="463" spans="6:7" ht="12.75">
      <c r="F463" s="32"/>
      <c r="G463" s="206"/>
    </row>
    <row r="464" spans="6:7" ht="12.75">
      <c r="F464" s="32"/>
      <c r="G464" s="206"/>
    </row>
    <row r="465" spans="6:7" ht="12.75">
      <c r="F465" s="32"/>
      <c r="G465" s="206"/>
    </row>
    <row r="466" spans="6:7" ht="12.75">
      <c r="F466" s="32"/>
      <c r="G466" s="206"/>
    </row>
    <row r="467" spans="6:7" ht="12.75">
      <c r="F467" s="32"/>
      <c r="G467" s="206"/>
    </row>
    <row r="468" spans="6:7" ht="12.75">
      <c r="F468" s="32"/>
      <c r="G468" s="206"/>
    </row>
    <row r="469" spans="6:7" ht="12.75">
      <c r="F469" s="32"/>
      <c r="G469" s="206"/>
    </row>
    <row r="470" spans="6:7" ht="12.75">
      <c r="F470" s="32"/>
      <c r="G470" s="206"/>
    </row>
    <row r="471" spans="6:7" ht="12.75">
      <c r="F471" s="32"/>
      <c r="G471" s="206"/>
    </row>
    <row r="472" spans="6:7" ht="12.75">
      <c r="F472" s="32"/>
      <c r="G472" s="206"/>
    </row>
    <row r="473" spans="6:7" ht="12.75">
      <c r="F473" s="32"/>
      <c r="G473" s="206"/>
    </row>
    <row r="474" spans="6:7" ht="12.75">
      <c r="F474" s="32"/>
      <c r="G474" s="206"/>
    </row>
    <row r="475" spans="6:7" ht="12.75">
      <c r="F475" s="32"/>
      <c r="G475" s="206"/>
    </row>
    <row r="476" spans="6:7" ht="12.75">
      <c r="F476" s="32"/>
      <c r="G476" s="206"/>
    </row>
    <row r="477" spans="6:7" ht="12.75">
      <c r="F477" s="32"/>
      <c r="G477" s="206"/>
    </row>
    <row r="478" spans="6:7" ht="12.75">
      <c r="F478" s="32"/>
      <c r="G478" s="206"/>
    </row>
    <row r="479" spans="6:7" ht="12.75">
      <c r="F479" s="32"/>
      <c r="G479" s="206"/>
    </row>
    <row r="480" spans="6:7" ht="12.75">
      <c r="F480" s="32"/>
      <c r="G480" s="206"/>
    </row>
    <row r="481" spans="6:7" ht="12.75">
      <c r="F481" s="32"/>
      <c r="G481" s="206"/>
    </row>
    <row r="482" spans="6:7" ht="12.75">
      <c r="F482" s="32"/>
      <c r="G482" s="206"/>
    </row>
    <row r="483" spans="6:7" ht="12.75">
      <c r="F483" s="32"/>
      <c r="G483" s="206"/>
    </row>
    <row r="484" spans="6:7" ht="12.75">
      <c r="F484" s="32"/>
      <c r="G484" s="206"/>
    </row>
    <row r="485" spans="6:7" ht="12.75">
      <c r="F485" s="32"/>
      <c r="G485" s="206"/>
    </row>
    <row r="486" spans="6:7" ht="12.75">
      <c r="F486" s="32"/>
      <c r="G486" s="206"/>
    </row>
    <row r="487" spans="6:7" ht="12.75">
      <c r="F487" s="32"/>
      <c r="G487" s="206"/>
    </row>
    <row r="488" spans="6:7" ht="12.75">
      <c r="F488" s="32"/>
      <c r="G488" s="206"/>
    </row>
    <row r="489" spans="6:7" ht="12.75">
      <c r="F489" s="32"/>
      <c r="G489" s="206"/>
    </row>
    <row r="490" spans="6:7" ht="12.75">
      <c r="F490" s="32"/>
      <c r="G490" s="206"/>
    </row>
    <row r="491" spans="6:7" ht="12.75">
      <c r="F491" s="32"/>
      <c r="G491" s="206"/>
    </row>
    <row r="492" spans="6:7" ht="12.75">
      <c r="F492" s="32"/>
      <c r="G492" s="206"/>
    </row>
    <row r="493" spans="6:7" ht="12.75">
      <c r="F493" s="32"/>
      <c r="G493" s="206"/>
    </row>
    <row r="494" spans="6:7" ht="12.75">
      <c r="F494" s="32"/>
      <c r="G494" s="206"/>
    </row>
    <row r="495" spans="6:7" ht="12.75">
      <c r="F495" s="32"/>
      <c r="G495" s="206"/>
    </row>
    <row r="496" spans="6:7" ht="12.75">
      <c r="F496" s="32"/>
      <c r="G496" s="206"/>
    </row>
    <row r="497" spans="6:7" ht="12.75">
      <c r="F497" s="32"/>
      <c r="G497" s="206"/>
    </row>
    <row r="498" spans="6:7" ht="12.75">
      <c r="F498" s="32"/>
      <c r="G498" s="206"/>
    </row>
    <row r="499" spans="6:7" ht="12.75">
      <c r="F499" s="32"/>
      <c r="G499" s="206"/>
    </row>
    <row r="500" spans="6:7" ht="12.75">
      <c r="F500" s="32"/>
      <c r="G500" s="206"/>
    </row>
    <row r="501" spans="6:7" ht="12.75">
      <c r="F501" s="32"/>
      <c r="G501" s="206"/>
    </row>
    <row r="502" spans="6:7" ht="12.75">
      <c r="F502" s="32"/>
      <c r="G502" s="206"/>
    </row>
    <row r="503" spans="6:7" ht="12.75">
      <c r="F503" s="32"/>
      <c r="G503" s="206"/>
    </row>
    <row r="504" spans="6:7" ht="12.75">
      <c r="F504" s="32"/>
      <c r="G504" s="206"/>
    </row>
    <row r="505" spans="6:7" ht="12.75">
      <c r="F505" s="32"/>
      <c r="G505" s="206"/>
    </row>
    <row r="506" spans="6:7" ht="12.75">
      <c r="F506" s="32"/>
      <c r="G506" s="206"/>
    </row>
    <row r="507" spans="6:7" ht="12.75">
      <c r="F507" s="32"/>
      <c r="G507" s="206"/>
    </row>
    <row r="508" spans="6:7" ht="12.75">
      <c r="F508" s="32"/>
      <c r="G508" s="206"/>
    </row>
    <row r="509" spans="6:7" ht="12.75">
      <c r="F509" s="32"/>
      <c r="G509" s="206"/>
    </row>
    <row r="510" spans="6:7" ht="12.75">
      <c r="F510" s="32"/>
      <c r="G510" s="206"/>
    </row>
    <row r="511" spans="6:7" ht="12.75">
      <c r="F511" s="32"/>
      <c r="G511" s="206"/>
    </row>
    <row r="512" spans="6:7" ht="12.75">
      <c r="F512" s="32"/>
      <c r="G512" s="206"/>
    </row>
    <row r="513" spans="6:7" ht="12.75">
      <c r="F513" s="32"/>
      <c r="G513" s="206"/>
    </row>
    <row r="514" spans="6:7" ht="12.75">
      <c r="F514" s="32"/>
      <c r="G514" s="206"/>
    </row>
    <row r="515" spans="6:7" ht="12.75">
      <c r="F515" s="32"/>
      <c r="G515" s="206"/>
    </row>
    <row r="516" spans="6:7" ht="12.75">
      <c r="F516" s="32"/>
      <c r="G516" s="206"/>
    </row>
    <row r="517" spans="6:7" ht="12.75">
      <c r="F517" s="32"/>
      <c r="G517" s="206"/>
    </row>
    <row r="518" spans="6:7" ht="12.75">
      <c r="F518" s="32"/>
      <c r="G518" s="206"/>
    </row>
    <row r="519" spans="6:7" ht="12.75">
      <c r="F519" s="32"/>
      <c r="G519" s="206"/>
    </row>
    <row r="520" spans="6:7" ht="12.75">
      <c r="F520" s="32"/>
      <c r="G520" s="206"/>
    </row>
    <row r="521" spans="6:7" ht="12.75">
      <c r="F521" s="32"/>
      <c r="G521" s="206"/>
    </row>
    <row r="522" spans="6:7" ht="12.75">
      <c r="F522" s="32"/>
      <c r="G522" s="206"/>
    </row>
    <row r="523" spans="6:7" ht="12.75">
      <c r="F523" s="32"/>
      <c r="G523" s="206"/>
    </row>
    <row r="524" spans="6:7" ht="12.75">
      <c r="F524" s="32"/>
      <c r="G524" s="206"/>
    </row>
    <row r="525" spans="6:7" ht="12.75">
      <c r="F525" s="32"/>
      <c r="G525" s="206"/>
    </row>
    <row r="526" spans="6:7" ht="12.75">
      <c r="F526" s="32"/>
      <c r="G526" s="206"/>
    </row>
    <row r="527" spans="6:7" ht="12.75">
      <c r="F527" s="32"/>
      <c r="G527" s="206"/>
    </row>
    <row r="528" spans="6:7" ht="12.75">
      <c r="F528" s="32"/>
      <c r="G528" s="206"/>
    </row>
    <row r="529" spans="6:7" ht="12.75">
      <c r="F529" s="32"/>
      <c r="G529" s="206"/>
    </row>
    <row r="530" spans="6:7" ht="12.75">
      <c r="F530" s="32"/>
      <c r="G530" s="206"/>
    </row>
    <row r="531" spans="6:7" ht="12.75">
      <c r="F531" s="32"/>
      <c r="G531" s="206"/>
    </row>
    <row r="532" spans="6:7" ht="12.75">
      <c r="F532" s="32"/>
      <c r="G532" s="206"/>
    </row>
    <row r="533" spans="6:7" ht="12.75">
      <c r="F533" s="32"/>
      <c r="G533" s="206"/>
    </row>
    <row r="534" spans="6:7" ht="12.75">
      <c r="F534" s="32"/>
      <c r="G534" s="206"/>
    </row>
    <row r="535" spans="6:7" ht="12.75">
      <c r="F535" s="32"/>
      <c r="G535" s="206"/>
    </row>
    <row r="536" spans="6:7" ht="12.75">
      <c r="F536" s="32"/>
      <c r="G536" s="206"/>
    </row>
    <row r="537" spans="6:7" ht="12.75">
      <c r="F537" s="32"/>
      <c r="G537" s="206"/>
    </row>
    <row r="538" spans="6:7" ht="12.75">
      <c r="F538" s="32"/>
      <c r="G538" s="206"/>
    </row>
    <row r="539" spans="6:7" ht="12.75">
      <c r="F539" s="32"/>
      <c r="G539" s="206"/>
    </row>
    <row r="540" spans="6:7" ht="12.75">
      <c r="F540" s="32"/>
      <c r="G540" s="206"/>
    </row>
    <row r="541" spans="6:7" ht="12.75">
      <c r="F541" s="32"/>
      <c r="G541" s="206"/>
    </row>
    <row r="542" spans="6:7" ht="12.75">
      <c r="F542" s="32"/>
      <c r="G542" s="206"/>
    </row>
    <row r="543" spans="6:7" ht="12.75">
      <c r="F543" s="32"/>
      <c r="G543" s="206"/>
    </row>
    <row r="544" spans="6:7" ht="12.75">
      <c r="F544" s="32"/>
      <c r="G544" s="206"/>
    </row>
    <row r="545" spans="6:7" ht="12.75">
      <c r="F545" s="32"/>
      <c r="G545" s="206"/>
    </row>
    <row r="546" spans="6:7" ht="12.75">
      <c r="F546" s="32"/>
      <c r="G546" s="206"/>
    </row>
    <row r="547" spans="6:7" ht="12.75">
      <c r="F547" s="32"/>
      <c r="G547" s="206"/>
    </row>
    <row r="548" spans="6:7" ht="12.75">
      <c r="F548" s="32"/>
      <c r="G548" s="206"/>
    </row>
    <row r="549" spans="6:7" ht="12.75">
      <c r="F549" s="32"/>
      <c r="G549" s="206"/>
    </row>
    <row r="550" spans="6:7" ht="12.75">
      <c r="F550" s="32"/>
      <c r="G550" s="206"/>
    </row>
    <row r="551" spans="6:7" ht="12.75">
      <c r="F551" s="32"/>
      <c r="G551" s="206"/>
    </row>
    <row r="552" spans="6:7" ht="12.75">
      <c r="F552" s="32"/>
      <c r="G552" s="206"/>
    </row>
    <row r="553" spans="6:7" ht="12.75">
      <c r="F553" s="32"/>
      <c r="G553" s="206"/>
    </row>
    <row r="554" spans="6:7" ht="12.75">
      <c r="F554" s="32"/>
      <c r="G554" s="206"/>
    </row>
    <row r="555" spans="6:7" ht="12.75">
      <c r="F555" s="32"/>
      <c r="G555" s="206"/>
    </row>
    <row r="556" spans="6:7" ht="12.75">
      <c r="F556" s="32"/>
      <c r="G556" s="206"/>
    </row>
    <row r="557" spans="6:7" ht="12.75">
      <c r="F557" s="32"/>
      <c r="G557" s="206"/>
    </row>
    <row r="558" spans="6:7" ht="12.75">
      <c r="F558" s="32"/>
      <c r="G558" s="206"/>
    </row>
    <row r="559" spans="6:7" ht="12.75">
      <c r="F559" s="32"/>
      <c r="G559" s="206"/>
    </row>
    <row r="560" spans="6:7" ht="12.75">
      <c r="F560" s="32"/>
      <c r="G560" s="206"/>
    </row>
    <row r="561" spans="6:7" ht="12.75">
      <c r="F561" s="32"/>
      <c r="G561" s="206"/>
    </row>
    <row r="562" spans="6:7" ht="12.75">
      <c r="F562" s="32"/>
      <c r="G562" s="206"/>
    </row>
    <row r="563" spans="6:7" ht="12.75">
      <c r="F563" s="32"/>
      <c r="G563" s="206"/>
    </row>
    <row r="564" spans="6:7" ht="12.75">
      <c r="F564" s="32"/>
      <c r="G564" s="206"/>
    </row>
    <row r="565" spans="6:7" ht="12.75">
      <c r="F565" s="32"/>
      <c r="G565" s="206"/>
    </row>
    <row r="566" spans="6:7" ht="12.75">
      <c r="F566" s="32"/>
      <c r="G566" s="206"/>
    </row>
    <row r="567" spans="6:7" ht="12.75">
      <c r="F567" s="32"/>
      <c r="G567" s="206"/>
    </row>
    <row r="568" spans="6:7" ht="12.75">
      <c r="F568" s="32"/>
      <c r="G568" s="206"/>
    </row>
    <row r="569" spans="6:7" ht="12.75">
      <c r="F569" s="32"/>
      <c r="G569" s="206"/>
    </row>
    <row r="570" spans="6:7" ht="12.75">
      <c r="F570" s="32"/>
      <c r="G570" s="206"/>
    </row>
    <row r="571" spans="6:7" ht="12.75">
      <c r="F571" s="32"/>
      <c r="G571" s="206"/>
    </row>
    <row r="572" spans="6:7" ht="12.75">
      <c r="F572" s="32"/>
      <c r="G572" s="206"/>
    </row>
    <row r="573" spans="6:7" ht="12.75">
      <c r="F573" s="32"/>
      <c r="G573" s="206"/>
    </row>
    <row r="574" spans="6:7" ht="12.75">
      <c r="F574" s="32"/>
      <c r="G574" s="206"/>
    </row>
    <row r="575" spans="6:7" ht="12.75">
      <c r="F575" s="32"/>
      <c r="G575" s="206"/>
    </row>
    <row r="576" spans="6:7" ht="12.75">
      <c r="F576" s="32"/>
      <c r="G576" s="206"/>
    </row>
    <row r="577" spans="6:7" ht="12.75">
      <c r="F577" s="32"/>
      <c r="G577" s="206"/>
    </row>
    <row r="578" spans="6:7" ht="12.75">
      <c r="F578" s="32"/>
      <c r="G578" s="206"/>
    </row>
    <row r="579" spans="6:7" ht="12.75">
      <c r="F579" s="32"/>
      <c r="G579" s="206"/>
    </row>
    <row r="580" spans="6:7" ht="12.75">
      <c r="F580" s="32"/>
      <c r="G580" s="206"/>
    </row>
    <row r="581" spans="6:7" ht="12.75">
      <c r="F581" s="32"/>
      <c r="G581" s="206"/>
    </row>
    <row r="582" spans="6:7" ht="12.75">
      <c r="F582" s="32"/>
      <c r="G582" s="206"/>
    </row>
    <row r="583" spans="6:7" ht="12.75">
      <c r="F583" s="32"/>
      <c r="G583" s="206"/>
    </row>
    <row r="584" spans="6:7" ht="12.75">
      <c r="F584" s="32"/>
      <c r="G584" s="206"/>
    </row>
    <row r="585" spans="6:7" ht="12.75">
      <c r="F585" s="32"/>
      <c r="G585" s="206"/>
    </row>
    <row r="586" spans="6:7" ht="12.75">
      <c r="F586" s="32"/>
      <c r="G586" s="206"/>
    </row>
    <row r="587" spans="6:7" ht="12.75">
      <c r="F587" s="32"/>
      <c r="G587" s="206"/>
    </row>
    <row r="588" spans="6:7" ht="12.75">
      <c r="F588" s="32"/>
      <c r="G588" s="206"/>
    </row>
    <row r="589" spans="6:7" ht="12.75">
      <c r="F589" s="32"/>
      <c r="G589" s="206"/>
    </row>
    <row r="590" spans="6:7" ht="12.75">
      <c r="F590" s="32"/>
      <c r="G590" s="206"/>
    </row>
    <row r="591" spans="6:7" ht="12.75">
      <c r="F591" s="32"/>
      <c r="G591" s="206"/>
    </row>
    <row r="592" spans="6:7" ht="12.75">
      <c r="F592" s="32"/>
      <c r="G592" s="206"/>
    </row>
    <row r="593" spans="6:7" ht="12.75">
      <c r="F593" s="32"/>
      <c r="G593" s="206"/>
    </row>
    <row r="594" spans="6:7" ht="12.75">
      <c r="F594" s="32"/>
      <c r="G594" s="206"/>
    </row>
    <row r="595" spans="6:7" ht="12.75">
      <c r="F595" s="32"/>
      <c r="G595" s="206"/>
    </row>
    <row r="596" spans="6:7" ht="12.75">
      <c r="F596" s="32"/>
      <c r="G596" s="206"/>
    </row>
    <row r="597" spans="6:7" ht="12.75">
      <c r="F597" s="32"/>
      <c r="G597" s="206"/>
    </row>
    <row r="598" spans="6:7" ht="12.75">
      <c r="F598" s="32"/>
      <c r="G598" s="206"/>
    </row>
    <row r="599" spans="6:7" ht="12.75">
      <c r="F599" s="32"/>
      <c r="G599" s="206"/>
    </row>
    <row r="600" spans="6:7" ht="12.75">
      <c r="F600" s="32"/>
      <c r="G600" s="206"/>
    </row>
    <row r="601" spans="6:7" ht="12.75">
      <c r="F601" s="32"/>
      <c r="G601" s="206"/>
    </row>
    <row r="602" spans="6:7" ht="12.75">
      <c r="F602" s="32"/>
      <c r="G602" s="206"/>
    </row>
    <row r="603" spans="6:7" ht="12.75">
      <c r="F603" s="32"/>
      <c r="G603" s="206"/>
    </row>
    <row r="604" spans="6:7" ht="12.75">
      <c r="F604" s="32"/>
      <c r="G604" s="206"/>
    </row>
    <row r="605" spans="6:7" ht="12.75">
      <c r="F605" s="32"/>
      <c r="G605" s="206"/>
    </row>
    <row r="606" spans="6:7" ht="12.75">
      <c r="F606" s="32"/>
      <c r="G606" s="206"/>
    </row>
    <row r="607" spans="6:7" ht="12.75">
      <c r="F607" s="32"/>
      <c r="G607" s="206"/>
    </row>
    <row r="608" spans="6:7" ht="12.75">
      <c r="F608" s="32"/>
      <c r="G608" s="206"/>
    </row>
    <row r="609" spans="6:7" ht="12.75">
      <c r="F609" s="32"/>
      <c r="G609" s="206"/>
    </row>
    <row r="610" spans="6:7" ht="12.75">
      <c r="F610" s="32"/>
      <c r="G610" s="206"/>
    </row>
    <row r="611" spans="6:7" ht="12.75">
      <c r="F611" s="32"/>
      <c r="G611" s="206"/>
    </row>
    <row r="612" spans="6:7" ht="12.75">
      <c r="F612" s="32"/>
      <c r="G612" s="206"/>
    </row>
    <row r="613" spans="6:7" ht="12.75">
      <c r="F613" s="32"/>
      <c r="G613" s="206"/>
    </row>
    <row r="614" spans="6:7" ht="12.75">
      <c r="F614" s="32"/>
      <c r="G614" s="206"/>
    </row>
    <row r="615" spans="6:7" ht="12.75">
      <c r="F615" s="32"/>
      <c r="G615" s="206"/>
    </row>
    <row r="616" spans="6:7" ht="12.75">
      <c r="F616" s="32"/>
      <c r="G616" s="206"/>
    </row>
    <row r="617" spans="6:7" ht="12.75">
      <c r="F617" s="32"/>
      <c r="G617" s="206"/>
    </row>
    <row r="618" spans="6:7" ht="12.75">
      <c r="F618" s="32"/>
      <c r="G618" s="206"/>
    </row>
    <row r="619" spans="6:7" ht="12.75">
      <c r="F619" s="32"/>
      <c r="G619" s="206"/>
    </row>
    <row r="620" spans="6:7" ht="12.75">
      <c r="F620" s="32"/>
      <c r="G620" s="206"/>
    </row>
    <row r="621" spans="6:7" ht="12.75">
      <c r="F621" s="32"/>
      <c r="G621" s="206"/>
    </row>
    <row r="622" spans="6:7" ht="12.75">
      <c r="F622" s="32"/>
      <c r="G622" s="206"/>
    </row>
    <row r="623" spans="6:7" ht="12.75">
      <c r="F623" s="32"/>
      <c r="G623" s="206"/>
    </row>
    <row r="624" spans="6:7" ht="12.75">
      <c r="F624" s="32"/>
      <c r="G624" s="206"/>
    </row>
    <row r="625" spans="6:7" ht="12.75">
      <c r="F625" s="32"/>
      <c r="G625" s="206"/>
    </row>
    <row r="626" spans="6:7" ht="12.75">
      <c r="F626" s="32"/>
      <c r="G626" s="206"/>
    </row>
    <row r="627" spans="6:7" ht="12.75">
      <c r="F627" s="32"/>
      <c r="G627" s="206"/>
    </row>
    <row r="628" spans="6:7" ht="12.75">
      <c r="F628" s="32"/>
      <c r="G628" s="206"/>
    </row>
    <row r="629" spans="6:7" ht="12.75">
      <c r="F629" s="32"/>
      <c r="G629" s="206"/>
    </row>
    <row r="630" spans="6:7" ht="12.75">
      <c r="F630" s="32"/>
      <c r="G630" s="206"/>
    </row>
    <row r="631" spans="6:7" ht="12.75">
      <c r="F631" s="32"/>
      <c r="G631" s="206"/>
    </row>
    <row r="632" spans="6:7" ht="12.75">
      <c r="F632" s="32"/>
      <c r="G632" s="206"/>
    </row>
    <row r="633" spans="6:7" ht="12.75">
      <c r="F633" s="32"/>
      <c r="G633" s="206"/>
    </row>
    <row r="634" spans="6:7" ht="12.75">
      <c r="F634" s="32"/>
      <c r="G634" s="206"/>
    </row>
    <row r="635" spans="6:7" ht="12.75">
      <c r="F635" s="32"/>
      <c r="G635" s="206"/>
    </row>
    <row r="636" spans="6:7" ht="12.75">
      <c r="F636" s="32"/>
      <c r="G636" s="206"/>
    </row>
    <row r="637" spans="6:7" ht="12.75">
      <c r="F637" s="32"/>
      <c r="G637" s="206"/>
    </row>
    <row r="638" spans="6:7" ht="12.75">
      <c r="F638" s="32"/>
      <c r="G638" s="206"/>
    </row>
    <row r="639" spans="6:7" ht="12.75">
      <c r="F639" s="32"/>
      <c r="G639" s="206"/>
    </row>
    <row r="640" spans="6:7" ht="12.75">
      <c r="F640" s="32"/>
      <c r="G640" s="206"/>
    </row>
    <row r="641" spans="6:7" ht="12.75">
      <c r="F641" s="32"/>
      <c r="G641" s="206"/>
    </row>
    <row r="642" spans="6:7" ht="12.75">
      <c r="F642" s="32"/>
      <c r="G642" s="206"/>
    </row>
    <row r="643" spans="6:7" ht="12.75">
      <c r="F643" s="32"/>
      <c r="G643" s="206"/>
    </row>
    <row r="644" spans="6:7" ht="12.75">
      <c r="F644" s="32"/>
      <c r="G644" s="206"/>
    </row>
    <row r="645" spans="6:7" ht="12.75">
      <c r="F645" s="32"/>
      <c r="G645" s="206"/>
    </row>
    <row r="646" spans="6:7" ht="12.75">
      <c r="F646" s="32"/>
      <c r="G646" s="206"/>
    </row>
    <row r="647" spans="6:7" ht="12.75">
      <c r="F647" s="32"/>
      <c r="G647" s="206"/>
    </row>
    <row r="648" spans="6:7" ht="12.75">
      <c r="F648" s="32"/>
      <c r="G648" s="206"/>
    </row>
    <row r="649" spans="6:7" ht="12.75">
      <c r="F649" s="32"/>
      <c r="G649" s="206"/>
    </row>
    <row r="650" spans="6:7" ht="12.75">
      <c r="F650" s="32"/>
      <c r="G650" s="206"/>
    </row>
    <row r="651" spans="6:7" ht="12.75">
      <c r="F651" s="32"/>
      <c r="G651" s="206"/>
    </row>
    <row r="652" spans="6:7" ht="12.75">
      <c r="F652" s="32"/>
      <c r="G652" s="206"/>
    </row>
    <row r="653" spans="6:7" ht="12.75">
      <c r="F653" s="32"/>
      <c r="G653" s="206"/>
    </row>
    <row r="654" spans="6:7" ht="12.75">
      <c r="F654" s="32"/>
      <c r="G654" s="206"/>
    </row>
    <row r="655" spans="6:7" ht="12.75">
      <c r="F655" s="32"/>
      <c r="G655" s="206"/>
    </row>
    <row r="656" spans="6:7" ht="12.75">
      <c r="F656" s="32"/>
      <c r="G656" s="206"/>
    </row>
    <row r="657" spans="6:7" ht="12.75">
      <c r="F657" s="32"/>
      <c r="G657" s="206"/>
    </row>
    <row r="658" spans="6:7" ht="12.75">
      <c r="F658" s="32"/>
      <c r="G658" s="206"/>
    </row>
    <row r="659" spans="6:7" ht="12.75">
      <c r="F659" s="32"/>
      <c r="G659" s="206"/>
    </row>
    <row r="660" spans="6:7" ht="12.75">
      <c r="F660" s="32"/>
      <c r="G660" s="206"/>
    </row>
    <row r="661" spans="6:7" ht="12.75">
      <c r="F661" s="32"/>
      <c r="G661" s="206"/>
    </row>
    <row r="662" spans="6:7" ht="12.75">
      <c r="F662" s="32"/>
      <c r="G662" s="206"/>
    </row>
    <row r="663" spans="6:7" ht="12.75">
      <c r="F663" s="32"/>
      <c r="G663" s="206"/>
    </row>
    <row r="664" spans="6:7" ht="12.75">
      <c r="F664" s="32"/>
      <c r="G664" s="206"/>
    </row>
    <row r="665" spans="6:7" ht="12.75">
      <c r="F665" s="32"/>
      <c r="G665" s="206"/>
    </row>
    <row r="666" spans="6:7" ht="12.75">
      <c r="F666" s="32"/>
      <c r="G666" s="206"/>
    </row>
    <row r="667" spans="6:7" ht="12.75">
      <c r="F667" s="32"/>
      <c r="G667" s="206"/>
    </row>
    <row r="668" spans="6:7" ht="12.75">
      <c r="F668" s="32"/>
      <c r="G668" s="206"/>
    </row>
    <row r="669" spans="6:7" ht="12.75">
      <c r="F669" s="32"/>
      <c r="G669" s="206"/>
    </row>
    <row r="670" spans="6:7" ht="12.75">
      <c r="F670" s="32"/>
      <c r="G670" s="206"/>
    </row>
    <row r="671" spans="6:7" ht="12.75">
      <c r="F671" s="32"/>
      <c r="G671" s="206"/>
    </row>
    <row r="672" spans="6:7" ht="12.75">
      <c r="F672" s="32"/>
      <c r="G672" s="206"/>
    </row>
    <row r="673" spans="6:7" ht="12.75">
      <c r="F673" s="32"/>
      <c r="G673" s="206"/>
    </row>
    <row r="674" spans="6:7" ht="12.75">
      <c r="F674" s="32"/>
      <c r="G674" s="206"/>
    </row>
    <row r="675" spans="6:7" ht="12.75">
      <c r="F675" s="32"/>
      <c r="G675" s="206"/>
    </row>
    <row r="676" spans="6:7" ht="12.75">
      <c r="F676" s="32"/>
      <c r="G676" s="206"/>
    </row>
    <row r="677" spans="6:7" ht="12.75">
      <c r="F677" s="32"/>
      <c r="G677" s="206"/>
    </row>
    <row r="678" spans="6:7" ht="12.75">
      <c r="F678" s="32"/>
      <c r="G678" s="206"/>
    </row>
  </sheetData>
  <sheetProtection/>
  <autoFilter ref="A4:G294"/>
  <mergeCells count="2">
    <mergeCell ref="A1:F1"/>
    <mergeCell ref="A2:F2"/>
  </mergeCells>
  <printOptions/>
  <pageMargins left="1.43" right="0.2" top="0.17" bottom="0.17" header="0" footer="0"/>
  <pageSetup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P678"/>
  <sheetViews>
    <sheetView zoomScale="85" zoomScaleNormal="85" zoomScalePageLayoutView="0" workbookViewId="0" topLeftCell="B1">
      <pane ySplit="4" topLeftCell="A276" activePane="bottomLeft" state="frozen"/>
      <selection pane="topLeft" activeCell="A1" sqref="A1"/>
      <selection pane="bottomLeft" activeCell="J282" sqref="J282"/>
    </sheetView>
  </sheetViews>
  <sheetFormatPr defaultColWidth="11.421875" defaultRowHeight="12.75"/>
  <cols>
    <col min="1" max="1" width="6.8515625" style="45" hidden="1" customWidth="1"/>
    <col min="2" max="2" width="18.57421875" style="5" customWidth="1"/>
    <col min="3" max="3" width="49.00390625" style="18" customWidth="1"/>
    <col min="4" max="4" width="16.00390625" style="46" customWidth="1"/>
    <col min="5" max="5" width="13.57421875" style="47" customWidth="1"/>
    <col min="6" max="6" width="18.57421875" style="5" customWidth="1"/>
    <col min="7" max="7" width="17.7109375" style="40" customWidth="1"/>
    <col min="8" max="16384" width="11.421875" style="45" customWidth="1"/>
  </cols>
  <sheetData>
    <row r="1" spans="1:68" ht="15.75">
      <c r="A1" s="317" t="s">
        <v>9</v>
      </c>
      <c r="B1" s="317"/>
      <c r="C1" s="317"/>
      <c r="D1" s="317"/>
      <c r="E1" s="317"/>
      <c r="F1" s="317"/>
      <c r="G1" s="39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</row>
    <row r="2" spans="1:68" s="49" customFormat="1" ht="15" customHeight="1" thickBot="1">
      <c r="A2" s="318" t="s">
        <v>0</v>
      </c>
      <c r="B2" s="318"/>
      <c r="C2" s="318"/>
      <c r="D2" s="318"/>
      <c r="E2" s="318"/>
      <c r="F2" s="318"/>
      <c r="G2" s="204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</row>
    <row r="3" spans="1:68" ht="16.5" customHeight="1">
      <c r="A3" s="34"/>
      <c r="B3" s="210"/>
      <c r="C3" s="294" t="s">
        <v>413</v>
      </c>
      <c r="D3" s="91"/>
      <c r="E3" s="35" t="s">
        <v>89</v>
      </c>
      <c r="F3" s="6"/>
      <c r="G3" s="203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</row>
    <row r="4" spans="1:68" s="49" customFormat="1" ht="35.25" customHeight="1">
      <c r="A4" s="51" t="s">
        <v>2</v>
      </c>
      <c r="B4" s="211" t="s">
        <v>3</v>
      </c>
      <c r="C4" s="92" t="s">
        <v>4</v>
      </c>
      <c r="D4" s="209" t="s">
        <v>11</v>
      </c>
      <c r="E4" s="94" t="s">
        <v>10</v>
      </c>
      <c r="F4" s="95" t="s">
        <v>5</v>
      </c>
      <c r="G4" s="37" t="s">
        <v>139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</row>
    <row r="5" spans="2:68" s="49" customFormat="1" ht="24" customHeight="1">
      <c r="B5" s="212"/>
      <c r="C5" s="17"/>
      <c r="D5" s="96"/>
      <c r="E5" s="38"/>
      <c r="F5" s="97"/>
      <c r="G5" s="39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</row>
    <row r="6" spans="1:68" s="65" customFormat="1" ht="18.75" customHeight="1">
      <c r="A6" s="36"/>
      <c r="B6" s="213">
        <v>1</v>
      </c>
      <c r="C6" s="22" t="s">
        <v>75</v>
      </c>
      <c r="D6" s="93"/>
      <c r="E6" s="98"/>
      <c r="F6" s="185">
        <f>SUM(F7)</f>
        <v>157000000</v>
      </c>
      <c r="G6" s="63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</row>
    <row r="7" spans="1:68" s="65" customFormat="1" ht="24" customHeight="1">
      <c r="A7" s="8" t="s">
        <v>12</v>
      </c>
      <c r="B7" s="214" t="s">
        <v>153</v>
      </c>
      <c r="C7" s="208" t="s">
        <v>154</v>
      </c>
      <c r="D7" s="93"/>
      <c r="E7" s="16"/>
      <c r="F7" s="99">
        <f>SUM(F8)+F9</f>
        <v>157000000</v>
      </c>
      <c r="G7" s="60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</row>
    <row r="8" spans="1:68" s="65" customFormat="1" ht="35.25" customHeight="1">
      <c r="A8" s="36"/>
      <c r="B8" s="215"/>
      <c r="C8" s="23" t="s">
        <v>171</v>
      </c>
      <c r="D8" s="100" t="s">
        <v>210</v>
      </c>
      <c r="E8" s="16" t="s">
        <v>101</v>
      </c>
      <c r="F8" s="102">
        <v>89000000</v>
      </c>
      <c r="G8" s="60" t="s">
        <v>110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</row>
    <row r="9" spans="1:68" s="65" customFormat="1" ht="32.25" customHeight="1">
      <c r="A9" s="36"/>
      <c r="B9" s="215"/>
      <c r="C9" s="23" t="s">
        <v>250</v>
      </c>
      <c r="D9" s="100" t="s">
        <v>210</v>
      </c>
      <c r="E9" s="16" t="s">
        <v>101</v>
      </c>
      <c r="F9" s="102">
        <v>68000000</v>
      </c>
      <c r="G9" s="60" t="s">
        <v>110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</row>
    <row r="10" spans="1:68" s="65" customFormat="1" ht="18.75" customHeight="1">
      <c r="A10" s="36"/>
      <c r="B10" s="166"/>
      <c r="C10" s="58"/>
      <c r="D10" s="100"/>
      <c r="E10" s="16"/>
      <c r="F10" s="102"/>
      <c r="G10" s="60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</row>
    <row r="11" spans="1:68" s="65" customFormat="1" ht="18.75" customHeight="1">
      <c r="A11" s="36"/>
      <c r="B11" s="166"/>
      <c r="C11" s="23"/>
      <c r="D11" s="38"/>
      <c r="E11" s="16"/>
      <c r="F11" s="186">
        <f>SUM(F23)+F12</f>
        <v>56100000</v>
      </c>
      <c r="G11" s="298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</row>
    <row r="12" spans="1:68" s="65" customFormat="1" ht="21.75" customHeight="1">
      <c r="A12" s="8" t="s">
        <v>12</v>
      </c>
      <c r="B12" s="214" t="s">
        <v>172</v>
      </c>
      <c r="C12" s="56" t="s">
        <v>173</v>
      </c>
      <c r="D12" s="93"/>
      <c r="E12" s="16"/>
      <c r="F12" s="199">
        <f>SUM(F13:F21)</f>
        <v>51600000</v>
      </c>
      <c r="G12" s="60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</row>
    <row r="13" spans="1:68" s="65" customFormat="1" ht="27" customHeight="1">
      <c r="A13" s="8"/>
      <c r="B13" s="215"/>
      <c r="C13" s="23" t="s">
        <v>174</v>
      </c>
      <c r="D13" s="100" t="s">
        <v>210</v>
      </c>
      <c r="E13" s="16" t="s">
        <v>101</v>
      </c>
      <c r="F13" s="102">
        <v>2700000</v>
      </c>
      <c r="G13" s="60" t="s">
        <v>110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</row>
    <row r="14" spans="1:68" s="65" customFormat="1" ht="24" customHeight="1">
      <c r="A14" s="8"/>
      <c r="B14" s="215"/>
      <c r="C14" s="23" t="s">
        <v>175</v>
      </c>
      <c r="D14" s="100" t="s">
        <v>210</v>
      </c>
      <c r="E14" s="16" t="s">
        <v>101</v>
      </c>
      <c r="F14" s="102">
        <v>10700000</v>
      </c>
      <c r="G14" s="60" t="s">
        <v>110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</row>
    <row r="15" spans="1:68" s="65" customFormat="1" ht="26.25" customHeight="1">
      <c r="A15" s="8"/>
      <c r="B15" s="215"/>
      <c r="C15" s="23" t="s">
        <v>176</v>
      </c>
      <c r="D15" s="100" t="s">
        <v>210</v>
      </c>
      <c r="E15" s="16" t="s">
        <v>101</v>
      </c>
      <c r="F15" s="102">
        <v>12800000</v>
      </c>
      <c r="G15" s="60" t="s">
        <v>110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</row>
    <row r="16" spans="1:68" s="65" customFormat="1" ht="25.5" customHeight="1">
      <c r="A16" s="8"/>
      <c r="B16" s="215"/>
      <c r="C16" s="23" t="s">
        <v>177</v>
      </c>
      <c r="D16" s="100" t="s">
        <v>210</v>
      </c>
      <c r="E16" s="16" t="s">
        <v>101</v>
      </c>
      <c r="F16" s="102">
        <v>12400000</v>
      </c>
      <c r="G16" s="60" t="s">
        <v>110</v>
      </c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</row>
    <row r="17" spans="1:68" s="65" customFormat="1" ht="24.75" customHeight="1">
      <c r="A17" s="8"/>
      <c r="B17" s="215"/>
      <c r="C17" s="23" t="s">
        <v>251</v>
      </c>
      <c r="D17" s="100">
        <v>2</v>
      </c>
      <c r="E17" s="16" t="s">
        <v>101</v>
      </c>
      <c r="F17" s="102">
        <v>1500000</v>
      </c>
      <c r="G17" s="60" t="s">
        <v>107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</row>
    <row r="18" spans="1:68" s="65" customFormat="1" ht="28.5" customHeight="1">
      <c r="A18" s="8"/>
      <c r="B18" s="215"/>
      <c r="C18" s="23" t="s">
        <v>252</v>
      </c>
      <c r="D18" s="100">
        <v>2</v>
      </c>
      <c r="E18" s="16" t="s">
        <v>101</v>
      </c>
      <c r="F18" s="102">
        <v>1500000</v>
      </c>
      <c r="G18" s="60" t="s">
        <v>140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</row>
    <row r="19" spans="1:68" s="65" customFormat="1" ht="25.5" customHeight="1">
      <c r="A19" s="8"/>
      <c r="B19" s="215"/>
      <c r="C19" s="23" t="s">
        <v>178</v>
      </c>
      <c r="D19" s="100" t="s">
        <v>210</v>
      </c>
      <c r="E19" s="16" t="s">
        <v>101</v>
      </c>
      <c r="F19" s="102">
        <v>2400000</v>
      </c>
      <c r="G19" s="60" t="s">
        <v>107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</row>
    <row r="20" spans="1:68" s="65" customFormat="1" ht="23.25" customHeight="1">
      <c r="A20" s="36"/>
      <c r="B20" s="215"/>
      <c r="C20" s="25" t="s">
        <v>365</v>
      </c>
      <c r="D20" s="100" t="s">
        <v>210</v>
      </c>
      <c r="E20" s="16" t="s">
        <v>101</v>
      </c>
      <c r="F20" s="102">
        <v>1600000</v>
      </c>
      <c r="G20" s="60" t="s">
        <v>110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</row>
    <row r="21" spans="1:68" s="65" customFormat="1" ht="23.25" customHeight="1">
      <c r="A21" s="36"/>
      <c r="B21" s="215"/>
      <c r="C21" s="25" t="s">
        <v>179</v>
      </c>
      <c r="D21" s="100" t="s">
        <v>210</v>
      </c>
      <c r="E21" s="16" t="s">
        <v>101</v>
      </c>
      <c r="F21" s="102">
        <v>6000000</v>
      </c>
      <c r="G21" s="60" t="s">
        <v>107</v>
      </c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</row>
    <row r="22" spans="1:68" s="65" customFormat="1" ht="15.75" customHeight="1">
      <c r="A22" s="36"/>
      <c r="B22" s="166"/>
      <c r="C22" s="23"/>
      <c r="D22" s="92"/>
      <c r="E22" s="16"/>
      <c r="F22" s="29"/>
      <c r="G22" s="298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</row>
    <row r="23" spans="1:68" s="65" customFormat="1" ht="17.25" customHeight="1">
      <c r="A23" s="8" t="s">
        <v>12</v>
      </c>
      <c r="B23" s="214" t="s">
        <v>134</v>
      </c>
      <c r="C23" s="24" t="s">
        <v>135</v>
      </c>
      <c r="D23" s="103"/>
      <c r="E23" s="16"/>
      <c r="F23" s="99">
        <f>SUM(F24:F26)</f>
        <v>4500000</v>
      </c>
      <c r="G23" s="60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</row>
    <row r="24" spans="1:68" s="65" customFormat="1" ht="17.25" customHeight="1">
      <c r="A24" s="36"/>
      <c r="B24" s="215"/>
      <c r="C24" s="25" t="s">
        <v>213</v>
      </c>
      <c r="D24" s="104" t="s">
        <v>210</v>
      </c>
      <c r="E24" s="16" t="s">
        <v>101</v>
      </c>
      <c r="F24" s="102">
        <v>2000000</v>
      </c>
      <c r="G24" s="60" t="s">
        <v>107</v>
      </c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</row>
    <row r="25" spans="1:68" s="65" customFormat="1" ht="26.25" customHeight="1">
      <c r="A25" s="36"/>
      <c r="B25" s="215"/>
      <c r="C25" s="25" t="s">
        <v>253</v>
      </c>
      <c r="D25" s="104" t="s">
        <v>210</v>
      </c>
      <c r="E25" s="16" t="s">
        <v>101</v>
      </c>
      <c r="F25" s="102">
        <v>2000000</v>
      </c>
      <c r="G25" s="60" t="s">
        <v>169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</row>
    <row r="26" spans="1:68" s="65" customFormat="1" ht="17.25" customHeight="1">
      <c r="A26" s="36"/>
      <c r="B26" s="143"/>
      <c r="C26" s="25" t="s">
        <v>136</v>
      </c>
      <c r="D26" s="104" t="s">
        <v>211</v>
      </c>
      <c r="E26" s="16" t="s">
        <v>101</v>
      </c>
      <c r="F26" s="102">
        <v>500000</v>
      </c>
      <c r="G26" s="60" t="s">
        <v>124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</row>
    <row r="27" spans="1:68" s="65" customFormat="1" ht="18.75" customHeight="1">
      <c r="A27" s="36"/>
      <c r="B27" s="166"/>
      <c r="C27" s="25"/>
      <c r="D27" s="104"/>
      <c r="E27" s="16"/>
      <c r="F27" s="186"/>
      <c r="G27" s="60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</row>
    <row r="28" spans="1:68" s="65" customFormat="1" ht="18.75" customHeight="1">
      <c r="A28" s="36"/>
      <c r="B28" s="166"/>
      <c r="C28" s="25"/>
      <c r="D28" s="104"/>
      <c r="E28" s="16"/>
      <c r="F28" s="186">
        <f>SUM(F34)+F29+F37</f>
        <v>202925000</v>
      </c>
      <c r="G28" s="60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</row>
    <row r="29" spans="1:68" s="55" customFormat="1" ht="21" customHeight="1">
      <c r="A29" s="8" t="s">
        <v>12</v>
      </c>
      <c r="B29" s="214" t="s">
        <v>13</v>
      </c>
      <c r="C29" s="62" t="s">
        <v>72</v>
      </c>
      <c r="D29" s="107" t="s">
        <v>1</v>
      </c>
      <c r="E29" s="108"/>
      <c r="F29" s="99">
        <f>SUM(F30:F32)</f>
        <v>925000</v>
      </c>
      <c r="G29" s="63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</row>
    <row r="30" spans="1:68" s="55" customFormat="1" ht="19.5" customHeight="1">
      <c r="A30" s="8"/>
      <c r="B30" s="166"/>
      <c r="C30" s="64" t="s">
        <v>180</v>
      </c>
      <c r="D30" s="107">
        <v>2</v>
      </c>
      <c r="E30" s="16" t="s">
        <v>101</v>
      </c>
      <c r="F30" s="102">
        <v>75000</v>
      </c>
      <c r="G30" s="299" t="s">
        <v>142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</row>
    <row r="31" spans="1:68" s="55" customFormat="1" ht="26.25" customHeight="1">
      <c r="A31" s="8"/>
      <c r="B31" s="215"/>
      <c r="C31" s="64" t="s">
        <v>155</v>
      </c>
      <c r="D31" s="107">
        <v>1</v>
      </c>
      <c r="E31" s="16" t="s">
        <v>101</v>
      </c>
      <c r="F31" s="102">
        <v>600000</v>
      </c>
      <c r="G31" s="299" t="s">
        <v>105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</row>
    <row r="32" spans="1:68" s="55" customFormat="1" ht="24" customHeight="1">
      <c r="A32" s="8"/>
      <c r="B32" s="166"/>
      <c r="C32" s="64" t="s">
        <v>156</v>
      </c>
      <c r="D32" s="107">
        <v>1</v>
      </c>
      <c r="E32" s="113" t="s">
        <v>101</v>
      </c>
      <c r="F32" s="102">
        <v>250000</v>
      </c>
      <c r="G32" s="299" t="s">
        <v>119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</row>
    <row r="33" spans="1:68" s="55" customFormat="1" ht="18" customHeight="1">
      <c r="A33" s="8"/>
      <c r="B33" s="166"/>
      <c r="C33" s="64"/>
      <c r="D33" s="119"/>
      <c r="E33" s="113"/>
      <c r="F33" s="29"/>
      <c r="G33" s="60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</row>
    <row r="34" spans="1:68" s="55" customFormat="1" ht="23.25" customHeight="1">
      <c r="A34" s="8" t="s">
        <v>12</v>
      </c>
      <c r="B34" s="214" t="s">
        <v>366</v>
      </c>
      <c r="C34" s="62" t="s">
        <v>76</v>
      </c>
      <c r="D34" s="107"/>
      <c r="E34" s="16"/>
      <c r="F34" s="99">
        <f>SUM(F35)</f>
        <v>35000000</v>
      </c>
      <c r="G34" s="63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</row>
    <row r="35" spans="1:68" s="55" customFormat="1" ht="27.75" customHeight="1">
      <c r="A35" s="8"/>
      <c r="B35" s="143"/>
      <c r="C35" s="59" t="s">
        <v>157</v>
      </c>
      <c r="D35" s="107">
        <v>2</v>
      </c>
      <c r="E35" s="16" t="s">
        <v>101</v>
      </c>
      <c r="F35" s="102">
        <v>35000000</v>
      </c>
      <c r="G35" s="63" t="s">
        <v>103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</row>
    <row r="36" spans="1:68" s="55" customFormat="1" ht="18" customHeight="1">
      <c r="A36" s="8"/>
      <c r="B36" s="166"/>
      <c r="C36" s="64"/>
      <c r="D36" s="119"/>
      <c r="E36" s="113"/>
      <c r="F36" s="29"/>
      <c r="G36" s="60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</row>
    <row r="37" spans="1:68" s="55" customFormat="1" ht="24.75" customHeight="1">
      <c r="A37" s="8" t="s">
        <v>12</v>
      </c>
      <c r="B37" s="214" t="s">
        <v>108</v>
      </c>
      <c r="C37" s="62" t="s">
        <v>214</v>
      </c>
      <c r="D37" s="107"/>
      <c r="E37" s="16"/>
      <c r="F37" s="99">
        <f>SUM(F38)</f>
        <v>167000000</v>
      </c>
      <c r="G37" s="63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</row>
    <row r="38" spans="1:68" s="55" customFormat="1" ht="18.75" customHeight="1">
      <c r="A38" s="8"/>
      <c r="B38" s="215"/>
      <c r="C38" s="23" t="s">
        <v>109</v>
      </c>
      <c r="D38" s="107" t="s">
        <v>210</v>
      </c>
      <c r="E38" s="16" t="s">
        <v>101</v>
      </c>
      <c r="F38" s="102">
        <v>167000000</v>
      </c>
      <c r="G38" s="63" t="s">
        <v>110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</row>
    <row r="39" spans="1:68" s="55" customFormat="1" ht="18" customHeight="1">
      <c r="A39" s="8"/>
      <c r="B39" s="166"/>
      <c r="C39" s="64"/>
      <c r="D39" s="119"/>
      <c r="E39" s="113"/>
      <c r="F39" s="29"/>
      <c r="G39" s="60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</row>
    <row r="40" spans="1:68" s="55" customFormat="1" ht="21" customHeight="1">
      <c r="A40" s="8"/>
      <c r="B40" s="166"/>
      <c r="C40" s="23"/>
      <c r="D40" s="107"/>
      <c r="E40" s="16"/>
      <c r="F40" s="29">
        <f>SUM(F41)+F45+F50+F58</f>
        <v>208290000</v>
      </c>
      <c r="G40" s="63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</row>
    <row r="41" spans="1:68" s="55" customFormat="1" ht="22.5" customHeight="1">
      <c r="A41" s="8" t="s">
        <v>12</v>
      </c>
      <c r="B41" s="214" t="s">
        <v>14</v>
      </c>
      <c r="C41" s="62" t="s">
        <v>16</v>
      </c>
      <c r="D41" s="115" t="s">
        <v>1</v>
      </c>
      <c r="E41" s="116"/>
      <c r="F41" s="110">
        <f>SUM(F42:F43)</f>
        <v>13750000</v>
      </c>
      <c r="G41" s="63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</row>
    <row r="42" spans="1:68" s="55" customFormat="1" ht="24" customHeight="1">
      <c r="A42" s="8"/>
      <c r="B42" s="166"/>
      <c r="C42" s="23" t="s">
        <v>91</v>
      </c>
      <c r="D42" s="117">
        <v>1</v>
      </c>
      <c r="E42" s="116" t="s">
        <v>101</v>
      </c>
      <c r="F42" s="102">
        <v>150000</v>
      </c>
      <c r="G42" s="60" t="s">
        <v>170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</row>
    <row r="43" spans="1:68" s="55" customFormat="1" ht="19.5" customHeight="1">
      <c r="A43" s="8"/>
      <c r="B43" s="215"/>
      <c r="C43" s="23" t="s">
        <v>102</v>
      </c>
      <c r="D43" s="117" t="s">
        <v>210</v>
      </c>
      <c r="E43" s="116" t="s">
        <v>90</v>
      </c>
      <c r="F43" s="102">
        <v>13600000</v>
      </c>
      <c r="G43" s="299" t="s">
        <v>107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</row>
    <row r="44" spans="1:68" s="55" customFormat="1" ht="18" customHeight="1">
      <c r="A44" s="8"/>
      <c r="B44" s="166"/>
      <c r="C44" s="64"/>
      <c r="D44" s="119"/>
      <c r="E44" s="113"/>
      <c r="F44" s="29"/>
      <c r="G44" s="60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</row>
    <row r="45" spans="1:68" s="55" customFormat="1" ht="21.75" customHeight="1">
      <c r="A45" s="8" t="s">
        <v>12</v>
      </c>
      <c r="B45" s="214" t="s">
        <v>74</v>
      </c>
      <c r="C45" s="62" t="s">
        <v>73</v>
      </c>
      <c r="D45" s="46"/>
      <c r="E45" s="116"/>
      <c r="F45" s="99">
        <f>SUM(F46:F48)</f>
        <v>10400000</v>
      </c>
      <c r="G45" s="63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</row>
    <row r="46" spans="1:68" s="55" customFormat="1" ht="17.25" customHeight="1">
      <c r="A46" s="8"/>
      <c r="B46" s="215"/>
      <c r="C46" s="64" t="s">
        <v>141</v>
      </c>
      <c r="D46" s="119">
        <v>2</v>
      </c>
      <c r="E46" s="16" t="s">
        <v>101</v>
      </c>
      <c r="F46" s="102">
        <v>1600000</v>
      </c>
      <c r="G46" s="63" t="s">
        <v>112</v>
      </c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</row>
    <row r="47" spans="1:68" s="55" customFormat="1" ht="20.25" customHeight="1">
      <c r="A47" s="8"/>
      <c r="B47" s="166"/>
      <c r="C47" s="64" t="s">
        <v>146</v>
      </c>
      <c r="D47" s="119">
        <v>2</v>
      </c>
      <c r="E47" s="16" t="s">
        <v>101</v>
      </c>
      <c r="F47" s="102">
        <v>800000</v>
      </c>
      <c r="G47" s="63" t="s">
        <v>112</v>
      </c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</row>
    <row r="48" spans="1:68" s="55" customFormat="1" ht="24" customHeight="1">
      <c r="A48" s="8"/>
      <c r="B48" s="166"/>
      <c r="C48" s="64" t="s">
        <v>158</v>
      </c>
      <c r="D48" s="119">
        <v>2</v>
      </c>
      <c r="E48" s="16" t="s">
        <v>101</v>
      </c>
      <c r="F48" s="102">
        <v>8000000</v>
      </c>
      <c r="G48" s="63" t="s">
        <v>107</v>
      </c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</row>
    <row r="49" spans="1:68" s="55" customFormat="1" ht="18" customHeight="1">
      <c r="A49" s="8"/>
      <c r="B49" s="166"/>
      <c r="C49" s="64"/>
      <c r="D49" s="119"/>
      <c r="E49" s="113"/>
      <c r="F49" s="102"/>
      <c r="G49" s="60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</row>
    <row r="50" spans="1:68" s="55" customFormat="1" ht="20.25" customHeight="1">
      <c r="A50" s="8" t="s">
        <v>12</v>
      </c>
      <c r="B50" s="214" t="s">
        <v>15</v>
      </c>
      <c r="C50" s="62" t="s">
        <v>17</v>
      </c>
      <c r="D50" s="119" t="s">
        <v>1</v>
      </c>
      <c r="E50" s="108"/>
      <c r="F50" s="121">
        <f>SUM(F51:F56)</f>
        <v>180590000</v>
      </c>
      <c r="G50" s="63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</row>
    <row r="51" spans="1:68" s="55" customFormat="1" ht="26.25" customHeight="1">
      <c r="A51" s="8"/>
      <c r="B51" s="215"/>
      <c r="C51" s="64" t="s">
        <v>367</v>
      </c>
      <c r="D51" s="119">
        <v>2</v>
      </c>
      <c r="E51" s="16" t="s">
        <v>101</v>
      </c>
      <c r="F51" s="102">
        <v>86000000</v>
      </c>
      <c r="G51" s="63" t="s">
        <v>107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</row>
    <row r="52" spans="1:68" s="55" customFormat="1" ht="20.25" customHeight="1">
      <c r="A52" s="8"/>
      <c r="B52" s="215"/>
      <c r="C52" s="64" t="s">
        <v>368</v>
      </c>
      <c r="D52" s="119" t="s">
        <v>210</v>
      </c>
      <c r="E52" s="16" t="s">
        <v>101</v>
      </c>
      <c r="F52" s="102">
        <v>70000000</v>
      </c>
      <c r="G52" s="63" t="s">
        <v>107</v>
      </c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</row>
    <row r="53" spans="1:68" s="55" customFormat="1" ht="26.25" customHeight="1">
      <c r="A53" s="8"/>
      <c r="B53" s="215"/>
      <c r="C53" s="64" t="s">
        <v>100</v>
      </c>
      <c r="D53" s="119" t="s">
        <v>210</v>
      </c>
      <c r="E53" s="16" t="s">
        <v>101</v>
      </c>
      <c r="F53" s="102">
        <v>2500000</v>
      </c>
      <c r="G53" s="63" t="s">
        <v>113</v>
      </c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</row>
    <row r="54" spans="1:68" s="55" customFormat="1" ht="20.25" customHeight="1">
      <c r="A54" s="8"/>
      <c r="B54" s="215"/>
      <c r="C54" s="64" t="s">
        <v>215</v>
      </c>
      <c r="D54" s="119">
        <v>1</v>
      </c>
      <c r="E54" s="16" t="s">
        <v>101</v>
      </c>
      <c r="F54" s="102">
        <v>17000000</v>
      </c>
      <c r="G54" s="63" t="s">
        <v>169</v>
      </c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</row>
    <row r="55" spans="1:68" s="55" customFormat="1" ht="27.75" customHeight="1">
      <c r="A55" s="8"/>
      <c r="B55" s="215"/>
      <c r="C55" s="64" t="s">
        <v>369</v>
      </c>
      <c r="D55" s="119">
        <v>2</v>
      </c>
      <c r="E55" s="16" t="s">
        <v>101</v>
      </c>
      <c r="F55" s="102">
        <v>5040000</v>
      </c>
      <c r="G55" s="63" t="s">
        <v>107</v>
      </c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</row>
    <row r="56" spans="1:68" s="55" customFormat="1" ht="26.25" customHeight="1">
      <c r="A56" s="8"/>
      <c r="B56" s="215"/>
      <c r="C56" s="64" t="s">
        <v>370</v>
      </c>
      <c r="D56" s="119">
        <v>2</v>
      </c>
      <c r="E56" s="16" t="s">
        <v>101</v>
      </c>
      <c r="F56" s="102">
        <v>50000</v>
      </c>
      <c r="G56" s="63" t="s">
        <v>107</v>
      </c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</row>
    <row r="57" spans="1:68" s="55" customFormat="1" ht="18" customHeight="1">
      <c r="A57" s="8"/>
      <c r="B57" s="166"/>
      <c r="C57" s="64"/>
      <c r="D57" s="119"/>
      <c r="E57" s="113"/>
      <c r="F57" s="102"/>
      <c r="G57" s="60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</row>
    <row r="58" spans="1:68" s="55" customFormat="1" ht="21" customHeight="1">
      <c r="A58" s="8" t="s">
        <v>12</v>
      </c>
      <c r="B58" s="214" t="s">
        <v>181</v>
      </c>
      <c r="C58" s="21" t="s">
        <v>182</v>
      </c>
      <c r="D58" s="119" t="s">
        <v>1</v>
      </c>
      <c r="E58" s="108"/>
      <c r="F58" s="121">
        <f>SUM(F59:F61)</f>
        <v>3550000</v>
      </c>
      <c r="G58" s="63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</row>
    <row r="59" spans="1:68" s="55" customFormat="1" ht="19.5" customHeight="1">
      <c r="A59" s="8"/>
      <c r="B59" s="143"/>
      <c r="C59" s="64" t="s">
        <v>183</v>
      </c>
      <c r="D59" s="119">
        <v>2</v>
      </c>
      <c r="E59" s="108" t="s">
        <v>88</v>
      </c>
      <c r="F59" s="102">
        <v>50000</v>
      </c>
      <c r="G59" s="63" t="s">
        <v>115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</row>
    <row r="60" spans="1:68" s="55" customFormat="1" ht="19.5" customHeight="1">
      <c r="A60" s="8"/>
      <c r="B60" s="215"/>
      <c r="C60" s="64" t="s">
        <v>184</v>
      </c>
      <c r="D60" s="119" t="s">
        <v>210</v>
      </c>
      <c r="E60" s="16" t="s">
        <v>90</v>
      </c>
      <c r="F60" s="102">
        <v>1500000</v>
      </c>
      <c r="G60" s="63" t="s">
        <v>107</v>
      </c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</row>
    <row r="61" spans="1:68" s="55" customFormat="1" ht="18.75" customHeight="1">
      <c r="A61" s="8"/>
      <c r="B61" s="214"/>
      <c r="C61" s="64" t="s">
        <v>185</v>
      </c>
      <c r="D61" s="119">
        <v>1</v>
      </c>
      <c r="E61" s="16" t="s">
        <v>101</v>
      </c>
      <c r="F61" s="102">
        <v>2000000</v>
      </c>
      <c r="G61" s="63" t="s">
        <v>116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</row>
    <row r="62" spans="1:68" ht="21" customHeight="1">
      <c r="A62" s="3"/>
      <c r="B62" s="166"/>
      <c r="C62" s="7"/>
      <c r="D62" s="119"/>
      <c r="E62" s="113"/>
      <c r="F62" s="29">
        <f>SUM(F63)</f>
        <v>230000</v>
      </c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</row>
    <row r="63" spans="1:68" s="55" customFormat="1" ht="18" customHeight="1">
      <c r="A63" s="8" t="s">
        <v>12</v>
      </c>
      <c r="B63" s="214" t="s">
        <v>186</v>
      </c>
      <c r="C63" s="21" t="s">
        <v>187</v>
      </c>
      <c r="D63" s="119" t="s">
        <v>1</v>
      </c>
      <c r="E63" s="108"/>
      <c r="F63" s="121">
        <f>SUM(F64:F65)</f>
        <v>230000</v>
      </c>
      <c r="G63" s="63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</row>
    <row r="64" spans="1:68" s="55" customFormat="1" ht="20.25" customHeight="1">
      <c r="A64" s="8"/>
      <c r="B64" s="143"/>
      <c r="C64" s="59" t="s">
        <v>188</v>
      </c>
      <c r="D64" s="119">
        <v>2</v>
      </c>
      <c r="E64" s="16" t="s">
        <v>101</v>
      </c>
      <c r="F64" s="102">
        <v>30000</v>
      </c>
      <c r="G64" s="60" t="s">
        <v>116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</row>
    <row r="65" spans="1:68" s="55" customFormat="1" ht="18.75" customHeight="1">
      <c r="A65" s="8"/>
      <c r="B65" s="143"/>
      <c r="C65" s="23" t="s">
        <v>189</v>
      </c>
      <c r="D65" s="119">
        <v>2</v>
      </c>
      <c r="E65" s="16" t="s">
        <v>101</v>
      </c>
      <c r="F65" s="102">
        <v>200000</v>
      </c>
      <c r="G65" s="60" t="s">
        <v>107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</row>
    <row r="66" spans="1:68" s="55" customFormat="1" ht="17.25" customHeight="1">
      <c r="A66" s="8"/>
      <c r="B66" s="166"/>
      <c r="C66" s="23"/>
      <c r="D66" s="119"/>
      <c r="E66" s="16"/>
      <c r="F66" s="29"/>
      <c r="G66" s="60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</row>
    <row r="67" spans="1:68" s="55" customFormat="1" ht="16.5" customHeight="1">
      <c r="A67" s="8"/>
      <c r="B67" s="166"/>
      <c r="C67" s="23"/>
      <c r="D67" s="119"/>
      <c r="E67" s="16"/>
      <c r="F67" s="29">
        <f>SUM(F68)</f>
        <v>32800000</v>
      </c>
      <c r="G67" s="60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</row>
    <row r="68" spans="1:68" s="55" customFormat="1" ht="18" customHeight="1">
      <c r="A68" s="8" t="s">
        <v>12</v>
      </c>
      <c r="B68" s="214" t="s">
        <v>371</v>
      </c>
      <c r="C68" s="21" t="s">
        <v>372</v>
      </c>
      <c r="D68" s="119" t="s">
        <v>1</v>
      </c>
      <c r="E68" s="108"/>
      <c r="F68" s="121">
        <f>SUM(F69)+F70+F71+F72+F73+F74+F75+F76</f>
        <v>32800000</v>
      </c>
      <c r="G68" s="63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</row>
    <row r="69" spans="1:68" s="55" customFormat="1" ht="23.25" customHeight="1">
      <c r="A69" s="8"/>
      <c r="B69" s="166"/>
      <c r="C69" s="23" t="s">
        <v>373</v>
      </c>
      <c r="D69" s="119">
        <v>2</v>
      </c>
      <c r="E69" s="16" t="s">
        <v>101</v>
      </c>
      <c r="F69" s="102">
        <v>9000000</v>
      </c>
      <c r="G69" s="60" t="s">
        <v>381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</row>
    <row r="70" spans="1:68" s="55" customFormat="1" ht="23.25" customHeight="1">
      <c r="A70" s="8"/>
      <c r="B70" s="166"/>
      <c r="C70" s="23" t="s">
        <v>374</v>
      </c>
      <c r="D70" s="119">
        <v>2</v>
      </c>
      <c r="E70" s="16" t="s">
        <v>101</v>
      </c>
      <c r="F70" s="102">
        <v>15500000</v>
      </c>
      <c r="G70" s="60" t="s">
        <v>107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</row>
    <row r="71" spans="1:68" s="55" customFormat="1" ht="23.25" customHeight="1">
      <c r="A71" s="8"/>
      <c r="B71" s="166"/>
      <c r="C71" s="23" t="s">
        <v>375</v>
      </c>
      <c r="D71" s="119">
        <v>2</v>
      </c>
      <c r="E71" s="16" t="s">
        <v>101</v>
      </c>
      <c r="F71" s="102">
        <v>2000000</v>
      </c>
      <c r="G71" s="60" t="s">
        <v>107</v>
      </c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</row>
    <row r="72" spans="1:68" s="55" customFormat="1" ht="23.25" customHeight="1">
      <c r="A72" s="8"/>
      <c r="B72" s="166"/>
      <c r="C72" s="23" t="s">
        <v>376</v>
      </c>
      <c r="D72" s="119">
        <v>2</v>
      </c>
      <c r="E72" s="16" t="s">
        <v>101</v>
      </c>
      <c r="F72" s="102">
        <v>400000</v>
      </c>
      <c r="G72" s="60" t="s">
        <v>140</v>
      </c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</row>
    <row r="73" spans="1:68" s="55" customFormat="1" ht="23.25" customHeight="1">
      <c r="A73" s="8"/>
      <c r="B73" s="166"/>
      <c r="C73" s="23" t="s">
        <v>377</v>
      </c>
      <c r="D73" s="119">
        <v>2</v>
      </c>
      <c r="E73" s="16" t="s">
        <v>101</v>
      </c>
      <c r="F73" s="102">
        <v>1250000</v>
      </c>
      <c r="G73" s="60" t="s">
        <v>107</v>
      </c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</row>
    <row r="74" spans="1:68" s="55" customFormat="1" ht="23.25" customHeight="1">
      <c r="A74" s="8"/>
      <c r="B74" s="166"/>
      <c r="C74" s="23" t="s">
        <v>378</v>
      </c>
      <c r="D74" s="119">
        <v>2</v>
      </c>
      <c r="E74" s="16" t="s">
        <v>101</v>
      </c>
      <c r="F74" s="102">
        <v>350000</v>
      </c>
      <c r="G74" s="60" t="s">
        <v>115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</row>
    <row r="75" spans="1:68" s="55" customFormat="1" ht="23.25" customHeight="1">
      <c r="A75" s="8"/>
      <c r="B75" s="166"/>
      <c r="C75" s="23" t="s">
        <v>379</v>
      </c>
      <c r="D75" s="119">
        <v>2</v>
      </c>
      <c r="E75" s="16" t="s">
        <v>101</v>
      </c>
      <c r="F75" s="102">
        <v>600000</v>
      </c>
      <c r="G75" s="60" t="s">
        <v>104</v>
      </c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</row>
    <row r="76" spans="1:68" s="55" customFormat="1" ht="23.25" customHeight="1">
      <c r="A76" s="8"/>
      <c r="B76" s="166"/>
      <c r="C76" s="23" t="s">
        <v>380</v>
      </c>
      <c r="D76" s="119">
        <v>2</v>
      </c>
      <c r="E76" s="16" t="s">
        <v>101</v>
      </c>
      <c r="F76" s="102">
        <v>3700000</v>
      </c>
      <c r="G76" s="60" t="s">
        <v>116</v>
      </c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</row>
    <row r="77" spans="1:68" s="55" customFormat="1" ht="17.25" customHeight="1">
      <c r="A77" s="8"/>
      <c r="B77" s="166"/>
      <c r="C77" s="23"/>
      <c r="D77" s="119"/>
      <c r="E77" s="16"/>
      <c r="F77" s="102"/>
      <c r="G77" s="60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</row>
    <row r="78" spans="1:68" s="55" customFormat="1" ht="23.25" customHeight="1">
      <c r="A78" s="8"/>
      <c r="B78" s="166"/>
      <c r="C78" s="23"/>
      <c r="D78" s="119"/>
      <c r="E78" s="16"/>
      <c r="F78" s="186">
        <f>SUM(F79)+F82</f>
        <v>1895000</v>
      </c>
      <c r="G78" s="60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</row>
    <row r="79" spans="1:68" s="55" customFormat="1" ht="19.5" customHeight="1">
      <c r="A79" s="8" t="s">
        <v>12</v>
      </c>
      <c r="B79" s="214" t="s">
        <v>18</v>
      </c>
      <c r="C79" s="62" t="s">
        <v>20</v>
      </c>
      <c r="D79" s="117" t="s">
        <v>1</v>
      </c>
      <c r="E79" s="116"/>
      <c r="F79" s="110">
        <f>SUM(F80:F80)</f>
        <v>600000</v>
      </c>
      <c r="G79" s="63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</row>
    <row r="80" spans="1:68" s="55" customFormat="1" ht="21" customHeight="1">
      <c r="A80" s="8"/>
      <c r="B80" s="295"/>
      <c r="C80" s="23" t="s">
        <v>254</v>
      </c>
      <c r="D80" s="119">
        <v>2</v>
      </c>
      <c r="E80" s="16" t="s">
        <v>101</v>
      </c>
      <c r="F80" s="102">
        <v>600000</v>
      </c>
      <c r="G80" s="60" t="s">
        <v>169</v>
      </c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</row>
    <row r="81" spans="1:68" s="55" customFormat="1" ht="23.25" customHeight="1">
      <c r="A81" s="8"/>
      <c r="B81" s="214"/>
      <c r="C81" s="23"/>
      <c r="D81" s="119"/>
      <c r="E81" s="16"/>
      <c r="F81" s="102"/>
      <c r="G81" s="60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</row>
    <row r="82" spans="1:68" s="55" customFormat="1" ht="17.25" customHeight="1">
      <c r="A82" s="8" t="s">
        <v>12</v>
      </c>
      <c r="B82" s="214" t="s">
        <v>19</v>
      </c>
      <c r="C82" s="62" t="s">
        <v>21</v>
      </c>
      <c r="D82" s="119" t="s">
        <v>1</v>
      </c>
      <c r="E82" s="108"/>
      <c r="F82" s="120">
        <f>SUM(F83:F84)</f>
        <v>1295000</v>
      </c>
      <c r="G82" s="63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</row>
    <row r="83" spans="1:68" s="55" customFormat="1" ht="18" customHeight="1">
      <c r="A83" s="8"/>
      <c r="B83" s="166"/>
      <c r="C83" s="23" t="s">
        <v>147</v>
      </c>
      <c r="D83" s="119" t="s">
        <v>210</v>
      </c>
      <c r="E83" s="16" t="s">
        <v>90</v>
      </c>
      <c r="F83" s="102">
        <v>1100000</v>
      </c>
      <c r="G83" s="300" t="s">
        <v>111</v>
      </c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</row>
    <row r="84" spans="1:68" s="55" customFormat="1" ht="27" customHeight="1">
      <c r="A84" s="8"/>
      <c r="B84" s="166"/>
      <c r="C84" s="23" t="s">
        <v>159</v>
      </c>
      <c r="D84" s="119">
        <v>2</v>
      </c>
      <c r="E84" s="116" t="s">
        <v>101</v>
      </c>
      <c r="F84" s="102">
        <v>195000</v>
      </c>
      <c r="G84" s="300" t="s">
        <v>140</v>
      </c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</row>
    <row r="85" spans="1:68" s="55" customFormat="1" ht="20.25" customHeight="1">
      <c r="A85" s="8"/>
      <c r="B85" s="166"/>
      <c r="C85" s="23"/>
      <c r="D85" s="119"/>
      <c r="E85" s="116"/>
      <c r="F85" s="186">
        <f>SUM(F86)+F90+F102+F106+F110+F115+F131</f>
        <v>275215000</v>
      </c>
      <c r="G85" s="300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</row>
    <row r="86" spans="1:68" s="55" customFormat="1" ht="20.25" customHeight="1">
      <c r="A86" s="8" t="s">
        <v>12</v>
      </c>
      <c r="B86" s="214" t="s">
        <v>22</v>
      </c>
      <c r="C86" s="62" t="s">
        <v>79</v>
      </c>
      <c r="D86" s="117" t="s">
        <v>1</v>
      </c>
      <c r="E86" s="116"/>
      <c r="F86" s="123">
        <f>SUM(F87:F88)</f>
        <v>23000000</v>
      </c>
      <c r="G86" s="63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</row>
    <row r="87" spans="1:68" s="55" customFormat="1" ht="33.75" customHeight="1">
      <c r="A87" s="8"/>
      <c r="B87" s="296"/>
      <c r="C87" s="23" t="s">
        <v>160</v>
      </c>
      <c r="D87" s="117" t="s">
        <v>210</v>
      </c>
      <c r="E87" s="16" t="s">
        <v>101</v>
      </c>
      <c r="F87" s="102">
        <v>22400000</v>
      </c>
      <c r="G87" s="300" t="s">
        <v>107</v>
      </c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</row>
    <row r="88" spans="1:68" s="55" customFormat="1" ht="19.5" customHeight="1">
      <c r="A88" s="8"/>
      <c r="B88" s="215"/>
      <c r="C88" s="23" t="s">
        <v>190</v>
      </c>
      <c r="D88" s="117">
        <v>2</v>
      </c>
      <c r="E88" s="124" t="s">
        <v>410</v>
      </c>
      <c r="F88" s="102">
        <v>600000</v>
      </c>
      <c r="G88" s="300" t="s">
        <v>107</v>
      </c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</row>
    <row r="89" spans="1:68" s="55" customFormat="1" ht="21" customHeight="1">
      <c r="A89" s="8"/>
      <c r="B89" s="166"/>
      <c r="C89" s="64"/>
      <c r="D89" s="119"/>
      <c r="E89" s="16"/>
      <c r="F89" s="29"/>
      <c r="G89" s="60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</row>
    <row r="90" spans="1:68" s="55" customFormat="1" ht="20.25" customHeight="1">
      <c r="A90" s="8" t="s">
        <v>12</v>
      </c>
      <c r="B90" s="214" t="s">
        <v>382</v>
      </c>
      <c r="C90" s="62" t="s">
        <v>28</v>
      </c>
      <c r="D90" s="119" t="s">
        <v>1</v>
      </c>
      <c r="E90" s="125"/>
      <c r="F90" s="126">
        <f>SUM(F91)+F92+F93+F94+F95+F96+F97+F98+F99+F100</f>
        <v>107500000</v>
      </c>
      <c r="G90" s="63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</row>
    <row r="91" spans="1:68" s="55" customFormat="1" ht="21.75" customHeight="1">
      <c r="A91" s="8"/>
      <c r="B91" s="215"/>
      <c r="C91" s="23" t="s">
        <v>216</v>
      </c>
      <c r="D91" s="119">
        <v>1</v>
      </c>
      <c r="E91" s="116" t="s">
        <v>101</v>
      </c>
      <c r="F91" s="102">
        <v>40500000</v>
      </c>
      <c r="G91" s="300" t="s">
        <v>117</v>
      </c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</row>
    <row r="92" spans="1:68" s="55" customFormat="1" ht="18.75" customHeight="1">
      <c r="A92" s="8"/>
      <c r="B92" s="215"/>
      <c r="C92" s="23" t="s">
        <v>217</v>
      </c>
      <c r="D92" s="119">
        <v>1</v>
      </c>
      <c r="E92" s="116" t="s">
        <v>101</v>
      </c>
      <c r="F92" s="102">
        <v>5500000</v>
      </c>
      <c r="G92" s="300" t="s">
        <v>118</v>
      </c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</row>
    <row r="93" spans="1:68" s="55" customFormat="1" ht="27" customHeight="1">
      <c r="A93" s="8"/>
      <c r="B93" s="215"/>
      <c r="C93" s="23" t="s">
        <v>218</v>
      </c>
      <c r="D93" s="119">
        <v>1</v>
      </c>
      <c r="E93" s="116" t="s">
        <v>101</v>
      </c>
      <c r="F93" s="102">
        <v>4000000</v>
      </c>
      <c r="G93" s="300" t="s">
        <v>81</v>
      </c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</row>
    <row r="94" spans="1:68" s="55" customFormat="1" ht="30" customHeight="1">
      <c r="A94" s="8"/>
      <c r="B94" s="214"/>
      <c r="C94" s="23" t="s">
        <v>383</v>
      </c>
      <c r="D94" s="119">
        <v>2</v>
      </c>
      <c r="E94" s="116" t="s">
        <v>90</v>
      </c>
      <c r="F94" s="102">
        <v>4000000</v>
      </c>
      <c r="G94" s="300" t="s">
        <v>81</v>
      </c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</row>
    <row r="95" spans="1:68" s="55" customFormat="1" ht="19.5" customHeight="1">
      <c r="A95" s="8"/>
      <c r="B95" s="215"/>
      <c r="C95" s="23" t="s">
        <v>384</v>
      </c>
      <c r="D95" s="119">
        <v>2</v>
      </c>
      <c r="E95" s="116" t="s">
        <v>90</v>
      </c>
      <c r="F95" s="102">
        <v>2500000</v>
      </c>
      <c r="G95" s="300" t="s">
        <v>81</v>
      </c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</row>
    <row r="96" spans="1:68" s="55" customFormat="1" ht="27.75" customHeight="1">
      <c r="A96" s="8"/>
      <c r="B96" s="214"/>
      <c r="C96" s="23" t="s">
        <v>219</v>
      </c>
      <c r="D96" s="119">
        <v>2</v>
      </c>
      <c r="E96" s="116" t="s">
        <v>90</v>
      </c>
      <c r="F96" s="102">
        <v>25000000</v>
      </c>
      <c r="G96" s="300" t="s">
        <v>119</v>
      </c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</row>
    <row r="97" spans="1:68" s="55" customFormat="1" ht="37.5" customHeight="1">
      <c r="A97" s="8"/>
      <c r="B97" s="296"/>
      <c r="C97" s="23" t="s">
        <v>161</v>
      </c>
      <c r="D97" s="119">
        <v>1</v>
      </c>
      <c r="E97" s="116" t="s">
        <v>101</v>
      </c>
      <c r="F97" s="102">
        <v>1000000</v>
      </c>
      <c r="G97" s="300" t="s">
        <v>129</v>
      </c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</row>
    <row r="98" spans="1:68" s="55" customFormat="1" ht="28.5" customHeight="1">
      <c r="A98" s="8"/>
      <c r="B98" s="222"/>
      <c r="C98" s="23" t="s">
        <v>220</v>
      </c>
      <c r="D98" s="119">
        <v>2</v>
      </c>
      <c r="E98" s="116" t="s">
        <v>101</v>
      </c>
      <c r="F98" s="102">
        <v>3000000</v>
      </c>
      <c r="G98" s="300" t="s">
        <v>113</v>
      </c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</row>
    <row r="99" spans="1:68" s="55" customFormat="1" ht="27.75" customHeight="1">
      <c r="A99" s="8"/>
      <c r="B99" s="215"/>
      <c r="C99" s="23" t="s">
        <v>221</v>
      </c>
      <c r="D99" s="119">
        <v>1</v>
      </c>
      <c r="E99" s="116" t="s">
        <v>101</v>
      </c>
      <c r="F99" s="102">
        <v>18000000</v>
      </c>
      <c r="G99" s="300" t="s">
        <v>120</v>
      </c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</row>
    <row r="100" spans="1:68" s="55" customFormat="1" ht="32.25" customHeight="1">
      <c r="A100" s="8"/>
      <c r="B100" s="296"/>
      <c r="C100" s="23" t="s">
        <v>222</v>
      </c>
      <c r="D100" s="119">
        <v>1</v>
      </c>
      <c r="E100" s="116" t="s">
        <v>101</v>
      </c>
      <c r="F100" s="102">
        <v>4000000</v>
      </c>
      <c r="G100" s="300" t="s">
        <v>81</v>
      </c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</row>
    <row r="101" spans="1:68" s="55" customFormat="1" ht="21" customHeight="1">
      <c r="A101" s="8"/>
      <c r="B101" s="166"/>
      <c r="C101" s="64"/>
      <c r="D101" s="119"/>
      <c r="E101" s="16"/>
      <c r="F101" s="29"/>
      <c r="G101" s="60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</row>
    <row r="102" spans="1:68" s="55" customFormat="1" ht="24" customHeight="1">
      <c r="A102" s="8" t="s">
        <v>12</v>
      </c>
      <c r="B102" s="214" t="s">
        <v>23</v>
      </c>
      <c r="C102" s="62" t="s">
        <v>92</v>
      </c>
      <c r="D102" s="119"/>
      <c r="E102" s="116"/>
      <c r="F102" s="126">
        <f>SUM(F103:F104)</f>
        <v>2525000</v>
      </c>
      <c r="G102" s="63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</row>
    <row r="103" spans="1:68" s="55" customFormat="1" ht="24" customHeight="1">
      <c r="A103" s="8"/>
      <c r="B103" s="143"/>
      <c r="C103" s="175" t="s">
        <v>121</v>
      </c>
      <c r="D103" s="115">
        <v>2</v>
      </c>
      <c r="E103" s="115" t="s">
        <v>101</v>
      </c>
      <c r="F103" s="102">
        <v>25000</v>
      </c>
      <c r="G103" s="301" t="s">
        <v>116</v>
      </c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</row>
    <row r="104" spans="1:68" s="55" customFormat="1" ht="24" customHeight="1">
      <c r="A104" s="8"/>
      <c r="B104" s="215"/>
      <c r="C104" s="23" t="s">
        <v>148</v>
      </c>
      <c r="D104" s="119" t="s">
        <v>210</v>
      </c>
      <c r="E104" s="116" t="s">
        <v>90</v>
      </c>
      <c r="F104" s="102">
        <v>2500000</v>
      </c>
      <c r="G104" s="60" t="s">
        <v>116</v>
      </c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</row>
    <row r="105" spans="1:68" s="55" customFormat="1" ht="21" customHeight="1">
      <c r="A105" s="8"/>
      <c r="B105" s="166"/>
      <c r="C105" s="64"/>
      <c r="D105" s="119"/>
      <c r="E105" s="16"/>
      <c r="F105" s="29"/>
      <c r="G105" s="60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</row>
    <row r="106" spans="1:68" s="55" customFormat="1" ht="24" customHeight="1">
      <c r="A106" s="8" t="s">
        <v>12</v>
      </c>
      <c r="B106" s="214" t="s">
        <v>24</v>
      </c>
      <c r="C106" s="62" t="s">
        <v>29</v>
      </c>
      <c r="D106" s="119" t="s">
        <v>1</v>
      </c>
      <c r="E106" s="116"/>
      <c r="F106" s="126">
        <f>SUM(F107:F108)</f>
        <v>5800000</v>
      </c>
      <c r="G106" s="63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</row>
    <row r="107" spans="1:68" s="55" customFormat="1" ht="24" customHeight="1">
      <c r="A107" s="8"/>
      <c r="B107" s="215"/>
      <c r="C107" s="23" t="s">
        <v>162</v>
      </c>
      <c r="D107" s="119" t="s">
        <v>210</v>
      </c>
      <c r="E107" s="116" t="s">
        <v>101</v>
      </c>
      <c r="F107" s="102">
        <v>4000000</v>
      </c>
      <c r="G107" s="60" t="s">
        <v>107</v>
      </c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</row>
    <row r="108" spans="1:68" s="55" customFormat="1" ht="24" customHeight="1">
      <c r="A108" s="8"/>
      <c r="B108" s="215"/>
      <c r="C108" s="23" t="s">
        <v>93</v>
      </c>
      <c r="D108" s="119" t="s">
        <v>210</v>
      </c>
      <c r="E108" s="116" t="s">
        <v>101</v>
      </c>
      <c r="F108" s="102">
        <v>1800000</v>
      </c>
      <c r="G108" s="60" t="s">
        <v>107</v>
      </c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</row>
    <row r="109" spans="1:68" s="55" customFormat="1" ht="21" customHeight="1">
      <c r="A109" s="8"/>
      <c r="B109" s="166"/>
      <c r="C109" s="64"/>
      <c r="D109" s="119"/>
      <c r="E109" s="16"/>
      <c r="F109" s="29"/>
      <c r="G109" s="60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</row>
    <row r="110" spans="1:68" s="55" customFormat="1" ht="24" customHeight="1">
      <c r="A110" s="8" t="s">
        <v>12</v>
      </c>
      <c r="B110" s="214" t="s">
        <v>25</v>
      </c>
      <c r="C110" s="62" t="s">
        <v>122</v>
      </c>
      <c r="D110" s="119" t="s">
        <v>1</v>
      </c>
      <c r="E110" s="116"/>
      <c r="F110" s="126">
        <f>SUM(F111:F113)</f>
        <v>9000000</v>
      </c>
      <c r="G110" s="63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</row>
    <row r="111" spans="1:68" s="55" customFormat="1" ht="24" customHeight="1">
      <c r="A111" s="8"/>
      <c r="B111" s="215"/>
      <c r="C111" s="23" t="s">
        <v>94</v>
      </c>
      <c r="D111" s="112">
        <v>2</v>
      </c>
      <c r="E111" s="113" t="s">
        <v>101</v>
      </c>
      <c r="F111" s="102">
        <v>1800000</v>
      </c>
      <c r="G111" s="60" t="s">
        <v>106</v>
      </c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</row>
    <row r="112" spans="1:68" s="55" customFormat="1" ht="24" customHeight="1">
      <c r="A112" s="8"/>
      <c r="B112" s="215"/>
      <c r="C112" s="23" t="s">
        <v>191</v>
      </c>
      <c r="D112" s="119" t="s">
        <v>210</v>
      </c>
      <c r="E112" s="113" t="s">
        <v>101</v>
      </c>
      <c r="F112" s="102">
        <v>7000000</v>
      </c>
      <c r="G112" s="60" t="s">
        <v>81</v>
      </c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</row>
    <row r="113" spans="1:68" s="55" customFormat="1" ht="24" customHeight="1">
      <c r="A113" s="8"/>
      <c r="B113" s="166"/>
      <c r="C113" s="23" t="s">
        <v>385</v>
      </c>
      <c r="D113" s="119">
        <v>2</v>
      </c>
      <c r="E113" s="113" t="s">
        <v>101</v>
      </c>
      <c r="F113" s="102">
        <v>200000</v>
      </c>
      <c r="G113" s="60" t="s">
        <v>105</v>
      </c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</row>
    <row r="114" spans="1:68" s="55" customFormat="1" ht="21" customHeight="1">
      <c r="A114" s="8"/>
      <c r="B114" s="166"/>
      <c r="C114" s="64"/>
      <c r="D114" s="119"/>
      <c r="E114" s="16"/>
      <c r="F114" s="29"/>
      <c r="G114" s="60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</row>
    <row r="115" spans="1:68" s="55" customFormat="1" ht="21" customHeight="1">
      <c r="A115" s="8" t="s">
        <v>12</v>
      </c>
      <c r="B115" s="214" t="s">
        <v>26</v>
      </c>
      <c r="C115" s="62" t="s">
        <v>30</v>
      </c>
      <c r="D115" s="119" t="s">
        <v>1</v>
      </c>
      <c r="E115" s="16"/>
      <c r="F115" s="126">
        <f>SUM(F116:F129)</f>
        <v>124200000</v>
      </c>
      <c r="G115" s="63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</row>
    <row r="116" spans="1:68" s="55" customFormat="1" ht="33" customHeight="1">
      <c r="A116" s="8"/>
      <c r="B116" s="297"/>
      <c r="C116" s="25" t="s">
        <v>386</v>
      </c>
      <c r="D116" s="119">
        <v>1</v>
      </c>
      <c r="E116" s="113" t="s">
        <v>101</v>
      </c>
      <c r="F116" s="102">
        <v>25000000</v>
      </c>
      <c r="G116" s="60" t="s">
        <v>123</v>
      </c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</row>
    <row r="117" spans="1:68" s="55" customFormat="1" ht="27" customHeight="1">
      <c r="A117" s="8"/>
      <c r="B117" s="215"/>
      <c r="C117" s="25" t="s">
        <v>163</v>
      </c>
      <c r="D117" s="119">
        <v>1</v>
      </c>
      <c r="E117" s="113" t="s">
        <v>101</v>
      </c>
      <c r="F117" s="102">
        <v>4000000</v>
      </c>
      <c r="G117" s="60" t="s">
        <v>123</v>
      </c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</row>
    <row r="118" spans="1:68" s="55" customFormat="1" ht="34.5" customHeight="1">
      <c r="A118" s="8"/>
      <c r="B118" s="215"/>
      <c r="C118" s="25" t="s">
        <v>387</v>
      </c>
      <c r="D118" s="119" t="s">
        <v>210</v>
      </c>
      <c r="E118" s="113" t="s">
        <v>101</v>
      </c>
      <c r="F118" s="102">
        <v>13000000</v>
      </c>
      <c r="G118" s="60" t="s">
        <v>110</v>
      </c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</row>
    <row r="119" spans="1:68" s="55" customFormat="1" ht="30.75" customHeight="1">
      <c r="A119" s="8"/>
      <c r="B119" s="215"/>
      <c r="C119" s="25" t="s">
        <v>255</v>
      </c>
      <c r="D119" s="119" t="s">
        <v>210</v>
      </c>
      <c r="E119" s="113" t="s">
        <v>101</v>
      </c>
      <c r="F119" s="102">
        <v>10500000</v>
      </c>
      <c r="G119" s="60" t="s">
        <v>110</v>
      </c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</row>
    <row r="120" spans="1:68" s="55" customFormat="1" ht="42.75" customHeight="1">
      <c r="A120" s="8"/>
      <c r="B120" s="215"/>
      <c r="C120" s="25" t="s">
        <v>223</v>
      </c>
      <c r="D120" s="119" t="s">
        <v>210</v>
      </c>
      <c r="E120" s="113" t="s">
        <v>101</v>
      </c>
      <c r="F120" s="102">
        <v>19000000</v>
      </c>
      <c r="G120" s="60" t="s">
        <v>110</v>
      </c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</row>
    <row r="121" spans="1:68" s="55" customFormat="1" ht="33" customHeight="1">
      <c r="A121" s="8"/>
      <c r="B121" s="215"/>
      <c r="C121" s="25" t="s">
        <v>224</v>
      </c>
      <c r="D121" s="119" t="s">
        <v>210</v>
      </c>
      <c r="E121" s="113" t="s">
        <v>101</v>
      </c>
      <c r="F121" s="102">
        <v>5000000</v>
      </c>
      <c r="G121" s="60" t="s">
        <v>110</v>
      </c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</row>
    <row r="122" spans="1:68" s="55" customFormat="1" ht="32.25" customHeight="1">
      <c r="A122" s="8"/>
      <c r="B122" s="214"/>
      <c r="C122" s="25" t="s">
        <v>388</v>
      </c>
      <c r="D122" s="119">
        <v>1</v>
      </c>
      <c r="E122" s="113" t="s">
        <v>101</v>
      </c>
      <c r="F122" s="102">
        <v>2200000</v>
      </c>
      <c r="G122" s="60" t="s">
        <v>110</v>
      </c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</row>
    <row r="123" spans="1:68" s="55" customFormat="1" ht="27" customHeight="1">
      <c r="A123" s="8"/>
      <c r="B123" s="214"/>
      <c r="C123" s="25" t="s">
        <v>163</v>
      </c>
      <c r="D123" s="119" t="s">
        <v>210</v>
      </c>
      <c r="E123" s="113" t="s">
        <v>101</v>
      </c>
      <c r="F123" s="102">
        <v>2000000</v>
      </c>
      <c r="G123" s="60" t="s">
        <v>120</v>
      </c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</row>
    <row r="124" spans="1:68" s="55" customFormat="1" ht="31.5" customHeight="1">
      <c r="A124" s="8"/>
      <c r="B124" s="214"/>
      <c r="C124" s="25" t="s">
        <v>389</v>
      </c>
      <c r="D124" s="119">
        <v>2</v>
      </c>
      <c r="E124" s="113" t="s">
        <v>101</v>
      </c>
      <c r="F124" s="155">
        <v>2500000</v>
      </c>
      <c r="G124" s="60" t="s">
        <v>120</v>
      </c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</row>
    <row r="125" spans="1:68" s="55" customFormat="1" ht="27" customHeight="1">
      <c r="A125" s="8"/>
      <c r="B125" s="214"/>
      <c r="C125" s="25" t="s">
        <v>225</v>
      </c>
      <c r="D125" s="119">
        <v>2</v>
      </c>
      <c r="E125" s="113" t="s">
        <v>101</v>
      </c>
      <c r="F125" s="155">
        <v>8000000</v>
      </c>
      <c r="G125" s="60" t="s">
        <v>81</v>
      </c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</row>
    <row r="126" spans="1:68" s="55" customFormat="1" ht="25.5" customHeight="1">
      <c r="A126" s="8"/>
      <c r="B126" s="215"/>
      <c r="C126" s="25" t="s">
        <v>390</v>
      </c>
      <c r="D126" s="119" t="s">
        <v>210</v>
      </c>
      <c r="E126" s="113" t="s">
        <v>101</v>
      </c>
      <c r="F126" s="102">
        <v>1000000</v>
      </c>
      <c r="G126" s="60" t="s">
        <v>143</v>
      </c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</row>
    <row r="127" spans="1:68" s="55" customFormat="1" ht="30.75" customHeight="1">
      <c r="A127" s="8"/>
      <c r="B127" s="215"/>
      <c r="C127" s="25" t="s">
        <v>226</v>
      </c>
      <c r="D127" s="119">
        <v>1</v>
      </c>
      <c r="E127" s="113" t="s">
        <v>101</v>
      </c>
      <c r="F127" s="102">
        <v>17000000</v>
      </c>
      <c r="G127" s="60" t="s">
        <v>110</v>
      </c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</row>
    <row r="128" spans="1:68" s="55" customFormat="1" ht="31.5" customHeight="1">
      <c r="A128" s="8"/>
      <c r="B128" s="214"/>
      <c r="C128" s="25" t="s">
        <v>256</v>
      </c>
      <c r="D128" s="119">
        <v>2</v>
      </c>
      <c r="E128" s="113" t="s">
        <v>101</v>
      </c>
      <c r="F128" s="102">
        <v>3000000</v>
      </c>
      <c r="G128" s="60" t="s">
        <v>123</v>
      </c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</row>
    <row r="129" spans="1:68" s="55" customFormat="1" ht="30.75" customHeight="1">
      <c r="A129" s="8"/>
      <c r="B129" s="166"/>
      <c r="C129" s="25" t="s">
        <v>227</v>
      </c>
      <c r="D129" s="119">
        <v>1</v>
      </c>
      <c r="E129" s="113" t="s">
        <v>101</v>
      </c>
      <c r="F129" s="102">
        <v>12000000</v>
      </c>
      <c r="G129" s="60" t="s">
        <v>123</v>
      </c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</row>
    <row r="130" spans="1:68" s="55" customFormat="1" ht="21" customHeight="1">
      <c r="A130" s="8"/>
      <c r="B130" s="166"/>
      <c r="C130" s="64"/>
      <c r="D130" s="119"/>
      <c r="E130" s="16"/>
      <c r="F130" s="29"/>
      <c r="G130" s="60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</row>
    <row r="131" spans="1:68" s="55" customFormat="1" ht="21" customHeight="1">
      <c r="A131" s="8" t="s">
        <v>12</v>
      </c>
      <c r="B131" s="214" t="s">
        <v>27</v>
      </c>
      <c r="C131" s="62" t="s">
        <v>31</v>
      </c>
      <c r="D131" s="119" t="s">
        <v>1</v>
      </c>
      <c r="E131" s="108"/>
      <c r="F131" s="126">
        <f>SUM(F132:F135)</f>
        <v>3190000</v>
      </c>
      <c r="G131" s="63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</row>
    <row r="132" spans="1:68" s="55" customFormat="1" ht="21" customHeight="1">
      <c r="A132" s="8"/>
      <c r="B132" s="143"/>
      <c r="C132" s="25" t="s">
        <v>257</v>
      </c>
      <c r="D132" s="119">
        <v>2</v>
      </c>
      <c r="E132" s="16" t="s">
        <v>88</v>
      </c>
      <c r="F132" s="102">
        <v>60000</v>
      </c>
      <c r="G132" s="60" t="s">
        <v>125</v>
      </c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</row>
    <row r="133" spans="1:68" s="55" customFormat="1" ht="21" customHeight="1">
      <c r="A133" s="8"/>
      <c r="B133" s="215"/>
      <c r="C133" s="25" t="s">
        <v>80</v>
      </c>
      <c r="D133" s="119">
        <v>2</v>
      </c>
      <c r="E133" s="16" t="s">
        <v>101</v>
      </c>
      <c r="F133" s="102">
        <v>715000</v>
      </c>
      <c r="G133" s="60" t="s">
        <v>124</v>
      </c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</row>
    <row r="134" spans="1:68" s="55" customFormat="1" ht="21" customHeight="1">
      <c r="A134" s="8"/>
      <c r="B134" s="215"/>
      <c r="C134" s="25" t="s">
        <v>258</v>
      </c>
      <c r="D134" s="119" t="s">
        <v>210</v>
      </c>
      <c r="E134" s="16" t="s">
        <v>101</v>
      </c>
      <c r="F134" s="102">
        <v>1700000</v>
      </c>
      <c r="G134" s="60" t="s">
        <v>112</v>
      </c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</row>
    <row r="135" spans="1:68" s="55" customFormat="1" ht="29.25" customHeight="1">
      <c r="A135" s="8"/>
      <c r="B135" s="215"/>
      <c r="C135" s="25" t="s">
        <v>259</v>
      </c>
      <c r="D135" s="119">
        <v>2</v>
      </c>
      <c r="E135" s="16" t="s">
        <v>101</v>
      </c>
      <c r="F135" s="102">
        <v>715000</v>
      </c>
      <c r="G135" s="60" t="s">
        <v>130</v>
      </c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</row>
    <row r="136" spans="1:68" s="55" customFormat="1" ht="21" customHeight="1">
      <c r="A136" s="8"/>
      <c r="B136" s="166"/>
      <c r="C136" s="64"/>
      <c r="D136" s="119"/>
      <c r="E136" s="16"/>
      <c r="F136" s="29">
        <f>SUM(F137)+F141+F144+F147</f>
        <v>3705000</v>
      </c>
      <c r="G136" s="60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</row>
    <row r="137" spans="1:68" s="55" customFormat="1" ht="18.75" customHeight="1">
      <c r="A137" s="8" t="s">
        <v>12</v>
      </c>
      <c r="B137" s="214" t="s">
        <v>197</v>
      </c>
      <c r="C137" s="62" t="s">
        <v>198</v>
      </c>
      <c r="D137" s="119" t="s">
        <v>1</v>
      </c>
      <c r="E137" s="16"/>
      <c r="F137" s="134">
        <f>SUM(F138)+F139</f>
        <v>1705000</v>
      </c>
      <c r="G137" s="63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</row>
    <row r="138" spans="1:68" s="55" customFormat="1" ht="18" customHeight="1">
      <c r="A138" s="8"/>
      <c r="B138" s="143"/>
      <c r="C138" s="25" t="s">
        <v>199</v>
      </c>
      <c r="D138" s="119">
        <v>2</v>
      </c>
      <c r="E138" s="113" t="s">
        <v>411</v>
      </c>
      <c r="F138" s="102">
        <v>205000</v>
      </c>
      <c r="G138" s="60" t="s">
        <v>208</v>
      </c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</row>
    <row r="139" spans="1:68" s="55" customFormat="1" ht="18" customHeight="1">
      <c r="A139" s="8"/>
      <c r="B139" s="143"/>
      <c r="C139" s="25" t="s">
        <v>391</v>
      </c>
      <c r="D139" s="119">
        <v>2</v>
      </c>
      <c r="E139" s="113" t="s">
        <v>88</v>
      </c>
      <c r="F139" s="102">
        <v>1500000</v>
      </c>
      <c r="G139" s="60" t="s">
        <v>125</v>
      </c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</row>
    <row r="140" spans="1:68" s="55" customFormat="1" ht="12.75" customHeight="1">
      <c r="A140" s="8"/>
      <c r="B140" s="166"/>
      <c r="C140" s="67"/>
      <c r="D140" s="119"/>
      <c r="E140" s="113"/>
      <c r="F140" s="102"/>
      <c r="G140" s="60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</row>
    <row r="141" spans="1:68" s="55" customFormat="1" ht="21" customHeight="1">
      <c r="A141" s="8" t="s">
        <v>12</v>
      </c>
      <c r="B141" s="214" t="s">
        <v>192</v>
      </c>
      <c r="C141" s="62" t="s">
        <v>193</v>
      </c>
      <c r="D141" s="119" t="s">
        <v>1</v>
      </c>
      <c r="E141" s="16"/>
      <c r="F141" s="134">
        <f>SUM(F142)</f>
        <v>1000000</v>
      </c>
      <c r="G141" s="63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</row>
    <row r="142" spans="1:68" s="55" customFormat="1" ht="19.5" customHeight="1">
      <c r="A142" s="8"/>
      <c r="B142" s="166"/>
      <c r="C142" s="25" t="s">
        <v>194</v>
      </c>
      <c r="D142" s="119">
        <v>2</v>
      </c>
      <c r="E142" s="113" t="s">
        <v>101</v>
      </c>
      <c r="F142" s="102">
        <v>1000000</v>
      </c>
      <c r="G142" s="60" t="s">
        <v>104</v>
      </c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</row>
    <row r="143" spans="1:68" s="55" customFormat="1" ht="21" customHeight="1">
      <c r="A143" s="8"/>
      <c r="B143" s="166"/>
      <c r="C143" s="64"/>
      <c r="D143" s="119"/>
      <c r="E143" s="16"/>
      <c r="F143" s="29"/>
      <c r="G143" s="60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</row>
    <row r="144" spans="1:68" s="55" customFormat="1" ht="15.75" customHeight="1">
      <c r="A144" s="8" t="s">
        <v>12</v>
      </c>
      <c r="B144" s="214" t="s">
        <v>195</v>
      </c>
      <c r="C144" s="62" t="s">
        <v>196</v>
      </c>
      <c r="D144" s="119" t="s">
        <v>1</v>
      </c>
      <c r="E144" s="16"/>
      <c r="F144" s="134">
        <f>SUM(F145)</f>
        <v>200000</v>
      </c>
      <c r="G144" s="63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</row>
    <row r="145" spans="1:68" s="55" customFormat="1" ht="20.25" customHeight="1">
      <c r="A145" s="8"/>
      <c r="B145" s="143"/>
      <c r="C145" s="25" t="s">
        <v>196</v>
      </c>
      <c r="D145" s="119">
        <v>2</v>
      </c>
      <c r="E145" s="113" t="s">
        <v>101</v>
      </c>
      <c r="F145" s="102">
        <v>200000</v>
      </c>
      <c r="G145" s="60" t="s">
        <v>116</v>
      </c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</row>
    <row r="146" spans="1:68" s="55" customFormat="1" ht="21" customHeight="1">
      <c r="A146" s="8"/>
      <c r="B146" s="166"/>
      <c r="C146" s="64"/>
      <c r="D146" s="119"/>
      <c r="E146" s="16"/>
      <c r="F146" s="29"/>
      <c r="G146" s="60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</row>
    <row r="147" spans="1:68" s="55" customFormat="1" ht="17.25" customHeight="1">
      <c r="A147" s="8" t="s">
        <v>12</v>
      </c>
      <c r="B147" s="214" t="s">
        <v>78</v>
      </c>
      <c r="C147" s="62" t="s">
        <v>77</v>
      </c>
      <c r="D147" s="119" t="s">
        <v>1</v>
      </c>
      <c r="E147" s="16"/>
      <c r="F147" s="134">
        <f>SUM(F148:F149)</f>
        <v>800000</v>
      </c>
      <c r="G147" s="63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</row>
    <row r="148" spans="1:68" s="55" customFormat="1" ht="24" customHeight="1">
      <c r="A148" s="8"/>
      <c r="B148" s="166"/>
      <c r="C148" s="23" t="s">
        <v>392</v>
      </c>
      <c r="D148" s="119">
        <v>2</v>
      </c>
      <c r="E148" s="113" t="s">
        <v>101</v>
      </c>
      <c r="F148" s="102">
        <v>700000</v>
      </c>
      <c r="G148" s="60" t="s">
        <v>107</v>
      </c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</row>
    <row r="149" spans="1:68" s="55" customFormat="1" ht="19.5" customHeight="1">
      <c r="A149" s="8"/>
      <c r="B149" s="305"/>
      <c r="C149" s="23" t="s">
        <v>126</v>
      </c>
      <c r="D149" s="119">
        <v>2</v>
      </c>
      <c r="E149" s="113" t="s">
        <v>101</v>
      </c>
      <c r="F149" s="102">
        <v>100000</v>
      </c>
      <c r="G149" s="60" t="s">
        <v>124</v>
      </c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</row>
    <row r="150" spans="1:68" s="55" customFormat="1" ht="22.5" customHeight="1">
      <c r="A150" s="8"/>
      <c r="B150" s="166"/>
      <c r="C150" s="25"/>
      <c r="D150" s="119"/>
      <c r="E150" s="113"/>
      <c r="F150" s="186">
        <f>SUM(F151)+F159+F162</f>
        <v>32800000</v>
      </c>
      <c r="G150" s="60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</row>
    <row r="151" spans="1:68" s="55" customFormat="1" ht="22.5" customHeight="1">
      <c r="A151" s="8" t="s">
        <v>12</v>
      </c>
      <c r="B151" s="214" t="s">
        <v>32</v>
      </c>
      <c r="C151" s="62" t="s">
        <v>35</v>
      </c>
      <c r="D151" s="117"/>
      <c r="E151" s="116"/>
      <c r="F151" s="123">
        <f>SUM(F152:F157)</f>
        <v>5500000</v>
      </c>
      <c r="G151" s="63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</row>
    <row r="152" spans="1:68" s="55" customFormat="1" ht="23.25" customHeight="1">
      <c r="A152" s="8"/>
      <c r="B152" s="143"/>
      <c r="C152" s="23" t="s">
        <v>393</v>
      </c>
      <c r="D152" s="117">
        <v>2</v>
      </c>
      <c r="E152" s="116" t="s">
        <v>88</v>
      </c>
      <c r="F152" s="102">
        <v>2400000</v>
      </c>
      <c r="G152" s="60" t="s">
        <v>119</v>
      </c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</row>
    <row r="153" spans="1:68" s="55" customFormat="1" ht="23.25" customHeight="1">
      <c r="A153" s="8"/>
      <c r="B153" s="166"/>
      <c r="C153" s="23" t="s">
        <v>200</v>
      </c>
      <c r="D153" s="117">
        <v>1</v>
      </c>
      <c r="E153" s="116" t="s">
        <v>279</v>
      </c>
      <c r="F153" s="102">
        <v>50000</v>
      </c>
      <c r="G153" s="60" t="s">
        <v>116</v>
      </c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</row>
    <row r="154" spans="1:68" s="55" customFormat="1" ht="23.25" customHeight="1">
      <c r="A154" s="8"/>
      <c r="B154" s="305"/>
      <c r="C154" s="23" t="s">
        <v>394</v>
      </c>
      <c r="D154" s="117">
        <v>2</v>
      </c>
      <c r="E154" s="113" t="s">
        <v>101</v>
      </c>
      <c r="F154" s="178">
        <v>300000</v>
      </c>
      <c r="G154" s="60" t="s">
        <v>81</v>
      </c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</row>
    <row r="155" spans="1:68" s="55" customFormat="1" ht="23.25" customHeight="1">
      <c r="A155" s="8"/>
      <c r="B155" s="166"/>
      <c r="C155" s="23" t="s">
        <v>395</v>
      </c>
      <c r="D155" s="117">
        <v>2</v>
      </c>
      <c r="E155" s="116" t="s">
        <v>88</v>
      </c>
      <c r="F155" s="102">
        <v>1700000</v>
      </c>
      <c r="G155" s="60" t="s">
        <v>116</v>
      </c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</row>
    <row r="156" spans="1:68" s="55" customFormat="1" ht="25.5" customHeight="1">
      <c r="A156" s="8"/>
      <c r="B156" s="305"/>
      <c r="C156" s="23" t="s">
        <v>164</v>
      </c>
      <c r="D156" s="117">
        <v>2</v>
      </c>
      <c r="E156" s="113" t="s">
        <v>101</v>
      </c>
      <c r="F156" s="102">
        <v>50000</v>
      </c>
      <c r="G156" s="60" t="s">
        <v>118</v>
      </c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</row>
    <row r="157" spans="1:68" s="55" customFormat="1" ht="23.25" customHeight="1">
      <c r="A157" s="8"/>
      <c r="B157" s="166"/>
      <c r="C157" s="23" t="s">
        <v>396</v>
      </c>
      <c r="D157" s="117">
        <v>1</v>
      </c>
      <c r="E157" s="16" t="s">
        <v>90</v>
      </c>
      <c r="F157" s="102">
        <v>1000000</v>
      </c>
      <c r="G157" s="60" t="s">
        <v>118</v>
      </c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</row>
    <row r="158" spans="1:68" s="55" customFormat="1" ht="18" customHeight="1">
      <c r="A158" s="8"/>
      <c r="B158" s="166"/>
      <c r="C158" s="64"/>
      <c r="D158" s="119"/>
      <c r="E158" s="16"/>
      <c r="F158" s="102"/>
      <c r="G158" s="302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</row>
    <row r="159" spans="1:68" s="55" customFormat="1" ht="23.25" customHeight="1">
      <c r="A159" s="8" t="s">
        <v>12</v>
      </c>
      <c r="B159" s="214" t="s">
        <v>33</v>
      </c>
      <c r="C159" s="62" t="s">
        <v>36</v>
      </c>
      <c r="D159" s="119"/>
      <c r="E159" s="16"/>
      <c r="F159" s="126">
        <f>SUM(F160)</f>
        <v>1000000</v>
      </c>
      <c r="G159" s="63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</row>
    <row r="160" spans="1:68" s="55" customFormat="1" ht="23.25" customHeight="1">
      <c r="A160" s="8"/>
      <c r="B160" s="297"/>
      <c r="C160" s="23" t="s">
        <v>127</v>
      </c>
      <c r="D160" s="119" t="s">
        <v>210</v>
      </c>
      <c r="E160" s="16" t="s">
        <v>88</v>
      </c>
      <c r="F160" s="102">
        <v>1000000</v>
      </c>
      <c r="G160" s="63" t="s">
        <v>124</v>
      </c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</row>
    <row r="161" spans="1:68" s="55" customFormat="1" ht="18" customHeight="1">
      <c r="A161" s="8"/>
      <c r="B161" s="166"/>
      <c r="C161" s="64"/>
      <c r="D161" s="119"/>
      <c r="E161" s="16"/>
      <c r="F161" s="102"/>
      <c r="G161" s="302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</row>
    <row r="162" spans="1:68" s="55" customFormat="1" ht="23.25" customHeight="1">
      <c r="A162" s="8" t="s">
        <v>12</v>
      </c>
      <c r="B162" s="214" t="s">
        <v>34</v>
      </c>
      <c r="C162" s="62" t="s">
        <v>37</v>
      </c>
      <c r="D162" s="119"/>
      <c r="E162" s="16"/>
      <c r="F162" s="126">
        <f>SUM(F163:F168)</f>
        <v>26300000</v>
      </c>
      <c r="G162" s="63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</row>
    <row r="163" spans="1:68" s="55" customFormat="1" ht="23.25" customHeight="1">
      <c r="A163" s="8"/>
      <c r="B163" s="215"/>
      <c r="C163" s="23" t="s">
        <v>260</v>
      </c>
      <c r="D163" s="119" t="s">
        <v>210</v>
      </c>
      <c r="E163" s="16" t="s">
        <v>88</v>
      </c>
      <c r="F163" s="102">
        <v>2000000</v>
      </c>
      <c r="G163" s="299" t="s">
        <v>81</v>
      </c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</row>
    <row r="164" spans="1:68" s="55" customFormat="1" ht="23.25" customHeight="1">
      <c r="A164" s="8"/>
      <c r="B164" s="214"/>
      <c r="C164" s="23" t="s">
        <v>228</v>
      </c>
      <c r="D164" s="119">
        <v>2</v>
      </c>
      <c r="E164" s="16" t="s">
        <v>101</v>
      </c>
      <c r="F164" s="102">
        <v>1500000</v>
      </c>
      <c r="G164" s="299" t="s">
        <v>117</v>
      </c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</row>
    <row r="165" spans="1:68" s="55" customFormat="1" ht="23.25" customHeight="1">
      <c r="A165" s="8"/>
      <c r="B165" s="215"/>
      <c r="C165" s="23" t="s">
        <v>261</v>
      </c>
      <c r="D165" s="119">
        <v>1</v>
      </c>
      <c r="E165" s="16" t="s">
        <v>88</v>
      </c>
      <c r="F165" s="102">
        <v>3000000</v>
      </c>
      <c r="G165" s="299" t="s">
        <v>117</v>
      </c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</row>
    <row r="166" spans="1:68" s="55" customFormat="1" ht="23.25" customHeight="1">
      <c r="A166" s="8"/>
      <c r="B166" s="215"/>
      <c r="C166" s="23" t="s">
        <v>397</v>
      </c>
      <c r="D166" s="119">
        <v>1</v>
      </c>
      <c r="E166" s="16" t="s">
        <v>88</v>
      </c>
      <c r="F166" s="102">
        <v>700000</v>
      </c>
      <c r="G166" s="299" t="s">
        <v>123</v>
      </c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</row>
    <row r="167" spans="1:68" s="55" customFormat="1" ht="23.25" customHeight="1">
      <c r="A167" s="8"/>
      <c r="B167" s="296"/>
      <c r="C167" s="23" t="s">
        <v>262</v>
      </c>
      <c r="D167" s="119">
        <v>1</v>
      </c>
      <c r="E167" s="16" t="s">
        <v>90</v>
      </c>
      <c r="F167" s="102">
        <v>15000000</v>
      </c>
      <c r="G167" s="299" t="s">
        <v>117</v>
      </c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</row>
    <row r="168" spans="1:68" s="55" customFormat="1" ht="23.25" customHeight="1">
      <c r="A168" s="8"/>
      <c r="B168" s="296"/>
      <c r="C168" s="23" t="s">
        <v>263</v>
      </c>
      <c r="D168" s="119">
        <v>1</v>
      </c>
      <c r="E168" s="16" t="s">
        <v>88</v>
      </c>
      <c r="F168" s="102">
        <v>4100000</v>
      </c>
      <c r="G168" s="299" t="s">
        <v>120</v>
      </c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</row>
    <row r="169" spans="1:68" s="55" customFormat="1" ht="16.5" customHeight="1">
      <c r="A169" s="8"/>
      <c r="B169" s="166"/>
      <c r="C169" s="23"/>
      <c r="D169" s="117"/>
      <c r="E169" s="16"/>
      <c r="F169" s="186">
        <f>SUM(F170)+F173+F176+F179+F186+F189+F193</f>
        <v>47575000</v>
      </c>
      <c r="G169" s="63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</row>
    <row r="170" spans="1:68" s="55" customFormat="1" ht="16.5" customHeight="1">
      <c r="A170" s="8" t="s">
        <v>12</v>
      </c>
      <c r="B170" s="214" t="s">
        <v>38</v>
      </c>
      <c r="C170" s="62" t="s">
        <v>6</v>
      </c>
      <c r="D170" s="117" t="s">
        <v>1</v>
      </c>
      <c r="E170" s="16"/>
      <c r="F170" s="123">
        <f>SUM(F171:F171)</f>
        <v>3000000</v>
      </c>
      <c r="G170" s="63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</row>
    <row r="171" spans="1:68" s="55" customFormat="1" ht="28.5" customHeight="1">
      <c r="A171" s="8"/>
      <c r="B171" s="296"/>
      <c r="C171" s="23" t="s">
        <v>81</v>
      </c>
      <c r="D171" s="117" t="s">
        <v>210</v>
      </c>
      <c r="E171" s="16" t="s">
        <v>88</v>
      </c>
      <c r="F171" s="102">
        <v>3000000</v>
      </c>
      <c r="G171" s="63" t="s">
        <v>81</v>
      </c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</row>
    <row r="172" spans="1:68" s="55" customFormat="1" ht="16.5" customHeight="1">
      <c r="A172" s="8"/>
      <c r="B172" s="166"/>
      <c r="C172" s="23"/>
      <c r="D172" s="117"/>
      <c r="E172" s="16"/>
      <c r="F172" s="136"/>
      <c r="G172" s="63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</row>
    <row r="173" spans="1:68" s="55" customFormat="1" ht="21" customHeight="1">
      <c r="A173" s="8" t="s">
        <v>12</v>
      </c>
      <c r="B173" s="214" t="s">
        <v>68</v>
      </c>
      <c r="C173" s="62" t="s">
        <v>69</v>
      </c>
      <c r="D173" s="117"/>
      <c r="E173" s="16"/>
      <c r="F173" s="123">
        <f>SUM(F174)</f>
        <v>3000000</v>
      </c>
      <c r="G173" s="63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</row>
    <row r="174" spans="1:68" s="55" customFormat="1" ht="21" customHeight="1">
      <c r="A174" s="8"/>
      <c r="B174" s="215"/>
      <c r="C174" s="23" t="s">
        <v>81</v>
      </c>
      <c r="D174" s="117" t="s">
        <v>210</v>
      </c>
      <c r="E174" s="16" t="s">
        <v>90</v>
      </c>
      <c r="F174" s="102">
        <v>3000000</v>
      </c>
      <c r="G174" s="63" t="s">
        <v>81</v>
      </c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</row>
    <row r="175" spans="1:68" s="55" customFormat="1" ht="15.75" customHeight="1">
      <c r="A175" s="8"/>
      <c r="B175" s="166"/>
      <c r="C175" s="23"/>
      <c r="D175" s="117"/>
      <c r="E175" s="16"/>
      <c r="F175" s="136"/>
      <c r="G175" s="63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</row>
    <row r="176" spans="1:68" s="55" customFormat="1" ht="17.25" customHeight="1">
      <c r="A176" s="8" t="s">
        <v>12</v>
      </c>
      <c r="B176" s="214" t="s">
        <v>39</v>
      </c>
      <c r="C176" s="62" t="s">
        <v>42</v>
      </c>
      <c r="D176" s="119" t="s">
        <v>1</v>
      </c>
      <c r="E176" s="16"/>
      <c r="F176" s="126">
        <f>SUM(F177)</f>
        <v>800000</v>
      </c>
      <c r="G176" s="63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</row>
    <row r="177" spans="1:68" s="55" customFormat="1" ht="19.5" customHeight="1">
      <c r="A177" s="8"/>
      <c r="B177" s="166"/>
      <c r="C177" s="23" t="s">
        <v>81</v>
      </c>
      <c r="D177" s="117" t="s">
        <v>210</v>
      </c>
      <c r="E177" s="16" t="s">
        <v>90</v>
      </c>
      <c r="F177" s="102">
        <v>800000</v>
      </c>
      <c r="G177" s="63" t="s">
        <v>81</v>
      </c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</row>
    <row r="178" spans="1:68" s="55" customFormat="1" ht="15" customHeight="1">
      <c r="A178" s="8"/>
      <c r="B178" s="166"/>
      <c r="C178" s="23"/>
      <c r="D178" s="119"/>
      <c r="E178" s="16"/>
      <c r="F178" s="137"/>
      <c r="G178" s="63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</row>
    <row r="179" spans="1:68" s="55" customFormat="1" ht="21.75" customHeight="1">
      <c r="A179" s="8" t="s">
        <v>12</v>
      </c>
      <c r="B179" s="214" t="s">
        <v>40</v>
      </c>
      <c r="C179" s="62" t="s">
        <v>43</v>
      </c>
      <c r="D179" s="119" t="s">
        <v>1</v>
      </c>
      <c r="E179" s="16"/>
      <c r="F179" s="126">
        <f>SUM(F180:F184)</f>
        <v>20050000</v>
      </c>
      <c r="G179" s="63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</row>
    <row r="180" spans="1:68" s="55" customFormat="1" ht="21.75" customHeight="1">
      <c r="A180" s="8"/>
      <c r="B180" s="166"/>
      <c r="C180" s="23" t="s">
        <v>81</v>
      </c>
      <c r="D180" s="117" t="s">
        <v>210</v>
      </c>
      <c r="E180" s="16" t="s">
        <v>88</v>
      </c>
      <c r="F180" s="102">
        <v>6000000</v>
      </c>
      <c r="G180" s="302" t="s">
        <v>81</v>
      </c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</row>
    <row r="181" spans="1:68" s="55" customFormat="1" ht="21.75" customHeight="1">
      <c r="A181" s="8"/>
      <c r="B181" s="166"/>
      <c r="C181" s="23" t="s">
        <v>264</v>
      </c>
      <c r="D181" s="119">
        <v>1</v>
      </c>
      <c r="E181" s="16" t="s">
        <v>101</v>
      </c>
      <c r="F181" s="102">
        <v>6000000</v>
      </c>
      <c r="G181" s="302" t="s">
        <v>119</v>
      </c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</row>
    <row r="182" spans="1:68" s="55" customFormat="1" ht="21.75" customHeight="1">
      <c r="A182" s="8"/>
      <c r="B182" s="166"/>
      <c r="C182" s="23" t="s">
        <v>229</v>
      </c>
      <c r="D182" s="119">
        <v>1</v>
      </c>
      <c r="E182" s="16" t="s">
        <v>101</v>
      </c>
      <c r="F182" s="102">
        <v>6000000</v>
      </c>
      <c r="G182" s="302" t="s">
        <v>117</v>
      </c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</row>
    <row r="183" spans="1:68" s="55" customFormat="1" ht="21.75" customHeight="1">
      <c r="A183" s="8"/>
      <c r="B183" s="166"/>
      <c r="C183" s="23" t="s">
        <v>230</v>
      </c>
      <c r="D183" s="119">
        <v>1</v>
      </c>
      <c r="E183" s="16" t="s">
        <v>90</v>
      </c>
      <c r="F183" s="102">
        <v>1750000</v>
      </c>
      <c r="G183" s="300" t="s">
        <v>118</v>
      </c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</row>
    <row r="184" spans="1:68" s="55" customFormat="1" ht="25.5" customHeight="1">
      <c r="A184" s="8"/>
      <c r="B184" s="143"/>
      <c r="C184" s="23" t="s">
        <v>231</v>
      </c>
      <c r="D184" s="119">
        <v>2</v>
      </c>
      <c r="E184" s="16" t="s">
        <v>88</v>
      </c>
      <c r="F184" s="102">
        <v>300000</v>
      </c>
      <c r="G184" s="300" t="s">
        <v>110</v>
      </c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</row>
    <row r="185" spans="1:68" s="55" customFormat="1" ht="21.75" customHeight="1">
      <c r="A185" s="8"/>
      <c r="B185" s="166"/>
      <c r="C185" s="23"/>
      <c r="D185" s="119"/>
      <c r="E185" s="16"/>
      <c r="F185" s="137"/>
      <c r="G185" s="63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</row>
    <row r="186" spans="1:68" s="55" customFormat="1" ht="21.75" customHeight="1">
      <c r="A186" s="8" t="s">
        <v>12</v>
      </c>
      <c r="B186" s="214" t="s">
        <v>95</v>
      </c>
      <c r="C186" s="62" t="s">
        <v>96</v>
      </c>
      <c r="D186" s="119" t="s">
        <v>1</v>
      </c>
      <c r="E186" s="16"/>
      <c r="F186" s="126">
        <f>SUM(F187:F187)</f>
        <v>2000000</v>
      </c>
      <c r="G186" s="63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</row>
    <row r="187" spans="1:68" s="55" customFormat="1" ht="19.5" customHeight="1">
      <c r="A187" s="8"/>
      <c r="B187" s="215"/>
      <c r="C187" s="23" t="s">
        <v>81</v>
      </c>
      <c r="D187" s="117" t="s">
        <v>210</v>
      </c>
      <c r="E187" s="16" t="s">
        <v>88</v>
      </c>
      <c r="F187" s="102">
        <v>2000000</v>
      </c>
      <c r="G187" s="63" t="s">
        <v>81</v>
      </c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</row>
    <row r="188" spans="1:68" s="55" customFormat="1" ht="18" customHeight="1">
      <c r="A188" s="8"/>
      <c r="B188" s="166"/>
      <c r="C188" s="64"/>
      <c r="D188" s="119"/>
      <c r="E188" s="16"/>
      <c r="F188" s="102"/>
      <c r="G188" s="302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</row>
    <row r="189" spans="1:68" s="55" customFormat="1" ht="21" customHeight="1">
      <c r="A189" s="8" t="s">
        <v>12</v>
      </c>
      <c r="B189" s="214" t="s">
        <v>41</v>
      </c>
      <c r="C189" s="68" t="s">
        <v>44</v>
      </c>
      <c r="D189" s="117" t="s">
        <v>1</v>
      </c>
      <c r="E189" s="125"/>
      <c r="F189" s="123">
        <f>SUM(F190:F191)</f>
        <v>13500000</v>
      </c>
      <c r="G189" s="63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</row>
    <row r="190" spans="1:68" s="55" customFormat="1" ht="18" customHeight="1">
      <c r="A190" s="8"/>
      <c r="B190" s="166"/>
      <c r="C190" s="23" t="s">
        <v>398</v>
      </c>
      <c r="D190" s="117">
        <v>2</v>
      </c>
      <c r="E190" s="16" t="s">
        <v>88</v>
      </c>
      <c r="F190" s="102">
        <v>12000000</v>
      </c>
      <c r="G190" s="300" t="s">
        <v>119</v>
      </c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</row>
    <row r="191" spans="1:68" s="55" customFormat="1" ht="17.25" customHeight="1">
      <c r="A191" s="8" t="s">
        <v>1</v>
      </c>
      <c r="B191" s="166"/>
      <c r="C191" s="23" t="s">
        <v>81</v>
      </c>
      <c r="D191" s="117">
        <v>1</v>
      </c>
      <c r="E191" s="16" t="s">
        <v>88</v>
      </c>
      <c r="F191" s="102">
        <v>1500000</v>
      </c>
      <c r="G191" s="300" t="s">
        <v>81</v>
      </c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</row>
    <row r="192" spans="1:68" s="55" customFormat="1" ht="18" customHeight="1">
      <c r="A192" s="8"/>
      <c r="B192" s="166"/>
      <c r="C192" s="64"/>
      <c r="D192" s="119"/>
      <c r="E192" s="16"/>
      <c r="F192" s="102"/>
      <c r="G192" s="302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</row>
    <row r="193" spans="1:68" s="55" customFormat="1" ht="24" customHeight="1">
      <c r="A193" s="8" t="s">
        <v>12</v>
      </c>
      <c r="B193" s="214" t="s">
        <v>70</v>
      </c>
      <c r="C193" s="68" t="s">
        <v>82</v>
      </c>
      <c r="D193" s="33"/>
      <c r="E193" s="41"/>
      <c r="F193" s="123">
        <f>SUM(F194:F196)</f>
        <v>5225000</v>
      </c>
      <c r="G193" s="63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</row>
    <row r="194" spans="1:68" s="55" customFormat="1" ht="28.5" customHeight="1">
      <c r="A194" s="72"/>
      <c r="B194" s="296"/>
      <c r="C194" s="23" t="s">
        <v>81</v>
      </c>
      <c r="D194" s="117" t="s">
        <v>210</v>
      </c>
      <c r="E194" s="16" t="s">
        <v>90</v>
      </c>
      <c r="F194" s="102">
        <v>5000000</v>
      </c>
      <c r="G194" s="299" t="s">
        <v>81</v>
      </c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</row>
    <row r="195" spans="1:68" s="55" customFormat="1" ht="18.75" customHeight="1">
      <c r="A195" s="72"/>
      <c r="B195" s="143"/>
      <c r="C195" s="23" t="s">
        <v>232</v>
      </c>
      <c r="D195" s="117">
        <v>1</v>
      </c>
      <c r="E195" s="16" t="s">
        <v>279</v>
      </c>
      <c r="F195" s="102">
        <v>25000</v>
      </c>
      <c r="G195" s="299" t="s">
        <v>113</v>
      </c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</row>
    <row r="196" spans="1:68" s="55" customFormat="1" ht="18.75" customHeight="1">
      <c r="A196" s="72"/>
      <c r="B196" s="143"/>
      <c r="C196" s="23" t="s">
        <v>83</v>
      </c>
      <c r="D196" s="117">
        <v>1</v>
      </c>
      <c r="E196" s="116" t="s">
        <v>90</v>
      </c>
      <c r="F196" s="102">
        <v>200000</v>
      </c>
      <c r="G196" s="299" t="s">
        <v>118</v>
      </c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</row>
    <row r="197" spans="1:68" s="55" customFormat="1" ht="22.5" customHeight="1">
      <c r="A197" s="72"/>
      <c r="B197" s="166"/>
      <c r="C197" s="23"/>
      <c r="D197" s="117"/>
      <c r="E197" s="116"/>
      <c r="F197" s="29">
        <f>SUM(F198)+F201</f>
        <v>110460000</v>
      </c>
      <c r="G197" s="299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</row>
    <row r="198" spans="1:68" s="55" customFormat="1" ht="21" customHeight="1">
      <c r="A198" s="8" t="s">
        <v>12</v>
      </c>
      <c r="B198" s="214" t="s">
        <v>45</v>
      </c>
      <c r="C198" s="62" t="s">
        <v>7</v>
      </c>
      <c r="D198" s="119" t="s">
        <v>1</v>
      </c>
      <c r="E198" s="108"/>
      <c r="F198" s="126">
        <f>SUM(F199:F199)</f>
        <v>500000</v>
      </c>
      <c r="G198" s="63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</row>
    <row r="199" spans="1:68" s="55" customFormat="1" ht="24" customHeight="1">
      <c r="A199" s="8"/>
      <c r="B199" s="296"/>
      <c r="C199" s="64" t="s">
        <v>81</v>
      </c>
      <c r="D199" s="119">
        <v>2</v>
      </c>
      <c r="E199" s="16" t="s">
        <v>88</v>
      </c>
      <c r="F199" s="102">
        <v>500000</v>
      </c>
      <c r="G199" s="302" t="s">
        <v>81</v>
      </c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</row>
    <row r="200" spans="1:68" s="55" customFormat="1" ht="18" customHeight="1">
      <c r="A200" s="8"/>
      <c r="B200" s="166"/>
      <c r="C200" s="64"/>
      <c r="D200" s="119"/>
      <c r="E200" s="16"/>
      <c r="F200" s="102"/>
      <c r="G200" s="302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</row>
    <row r="201" spans="1:68" s="55" customFormat="1" ht="19.5" customHeight="1">
      <c r="A201" s="8" t="s">
        <v>12</v>
      </c>
      <c r="B201" s="214" t="s">
        <v>46</v>
      </c>
      <c r="C201" s="62" t="s">
        <v>47</v>
      </c>
      <c r="D201" s="119"/>
      <c r="E201" s="108"/>
      <c r="F201" s="126">
        <f>SUM(F202:F217)</f>
        <v>109960000</v>
      </c>
      <c r="G201" s="63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</row>
    <row r="202" spans="1:68" s="55" customFormat="1" ht="18.75" customHeight="1">
      <c r="A202" s="8"/>
      <c r="B202" s="295"/>
      <c r="C202" s="23" t="s">
        <v>149</v>
      </c>
      <c r="D202" s="119">
        <v>1</v>
      </c>
      <c r="E202" s="16" t="s">
        <v>90</v>
      </c>
      <c r="F202" s="155">
        <v>20000000</v>
      </c>
      <c r="G202" s="299" t="s">
        <v>117</v>
      </c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</row>
    <row r="203" spans="1:68" s="55" customFormat="1" ht="18.75" customHeight="1">
      <c r="A203" s="8"/>
      <c r="B203" s="143"/>
      <c r="C203" s="23" t="s">
        <v>399</v>
      </c>
      <c r="D203" s="119">
        <v>2</v>
      </c>
      <c r="E203" s="16" t="s">
        <v>101</v>
      </c>
      <c r="F203" s="155">
        <v>5000000</v>
      </c>
      <c r="G203" s="299" t="s">
        <v>123</v>
      </c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</row>
    <row r="204" spans="1:68" s="55" customFormat="1" ht="18.75" customHeight="1">
      <c r="A204" s="8"/>
      <c r="B204" s="143"/>
      <c r="C204" s="23" t="s">
        <v>233</v>
      </c>
      <c r="D204" s="119">
        <v>2</v>
      </c>
      <c r="E204" s="16" t="s">
        <v>101</v>
      </c>
      <c r="F204" s="155">
        <v>25000</v>
      </c>
      <c r="G204" s="299" t="s">
        <v>125</v>
      </c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</row>
    <row r="205" spans="1:68" s="55" customFormat="1" ht="26.25" customHeight="1">
      <c r="A205" s="8"/>
      <c r="B205" s="143"/>
      <c r="C205" s="23" t="s">
        <v>400</v>
      </c>
      <c r="D205" s="119">
        <v>2</v>
      </c>
      <c r="E205" s="16" t="s">
        <v>90</v>
      </c>
      <c r="F205" s="155">
        <v>900000</v>
      </c>
      <c r="G205" s="299" t="s">
        <v>130</v>
      </c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</row>
    <row r="206" spans="1:68" s="55" customFormat="1" ht="27.75" customHeight="1">
      <c r="A206" s="8"/>
      <c r="B206" s="166"/>
      <c r="C206" s="23" t="s">
        <v>401</v>
      </c>
      <c r="D206" s="119">
        <v>2</v>
      </c>
      <c r="E206" s="16" t="s">
        <v>101</v>
      </c>
      <c r="F206" s="155">
        <v>4000000</v>
      </c>
      <c r="G206" s="299" t="s">
        <v>110</v>
      </c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</row>
    <row r="207" spans="1:68" s="55" customFormat="1" ht="24.75" customHeight="1">
      <c r="A207" s="8"/>
      <c r="B207" s="215"/>
      <c r="C207" s="23" t="s">
        <v>98</v>
      </c>
      <c r="D207" s="119">
        <v>2</v>
      </c>
      <c r="E207" s="16" t="s">
        <v>101</v>
      </c>
      <c r="F207" s="155">
        <v>35000</v>
      </c>
      <c r="G207" s="299" t="s">
        <v>114</v>
      </c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</row>
    <row r="208" spans="1:68" s="55" customFormat="1" ht="18.75" customHeight="1">
      <c r="A208" s="8"/>
      <c r="B208" s="216"/>
      <c r="C208" s="23" t="s">
        <v>234</v>
      </c>
      <c r="D208" s="119">
        <v>1</v>
      </c>
      <c r="E208" s="16" t="s">
        <v>90</v>
      </c>
      <c r="F208" s="155">
        <v>15000000</v>
      </c>
      <c r="G208" s="299" t="s">
        <v>120</v>
      </c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</row>
    <row r="209" spans="1:68" s="55" customFormat="1" ht="18.75" customHeight="1">
      <c r="A209" s="8"/>
      <c r="B209" s="143"/>
      <c r="C209" s="23" t="s">
        <v>97</v>
      </c>
      <c r="D209" s="119">
        <v>2</v>
      </c>
      <c r="E209" s="16" t="s">
        <v>90</v>
      </c>
      <c r="F209" s="155">
        <v>200000</v>
      </c>
      <c r="G209" s="299" t="s">
        <v>105</v>
      </c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</row>
    <row r="210" spans="1:68" s="55" customFormat="1" ht="18.75" customHeight="1">
      <c r="A210" s="8"/>
      <c r="B210" s="143"/>
      <c r="C210" s="23" t="s">
        <v>165</v>
      </c>
      <c r="D210" s="119">
        <v>2</v>
      </c>
      <c r="E210" s="116" t="s">
        <v>101</v>
      </c>
      <c r="F210" s="155">
        <v>500000</v>
      </c>
      <c r="G210" s="299" t="s">
        <v>124</v>
      </c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</row>
    <row r="211" spans="1:68" s="55" customFormat="1" ht="21" customHeight="1">
      <c r="A211" s="8"/>
      <c r="B211" s="215"/>
      <c r="C211" s="23" t="s">
        <v>235</v>
      </c>
      <c r="D211" s="119">
        <v>1</v>
      </c>
      <c r="E211" s="116" t="s">
        <v>101</v>
      </c>
      <c r="F211" s="155">
        <v>1300000</v>
      </c>
      <c r="G211" s="299" t="s">
        <v>107</v>
      </c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</row>
    <row r="212" spans="1:68" s="55" customFormat="1" ht="21.75" customHeight="1">
      <c r="A212" s="8"/>
      <c r="B212" s="166"/>
      <c r="C212" s="23" t="s">
        <v>236</v>
      </c>
      <c r="D212" s="119">
        <v>2</v>
      </c>
      <c r="E212" s="16" t="s">
        <v>101</v>
      </c>
      <c r="F212" s="155">
        <v>1500000</v>
      </c>
      <c r="G212" s="299" t="s">
        <v>106</v>
      </c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</row>
    <row r="213" spans="1:68" s="55" customFormat="1" ht="18.75" customHeight="1">
      <c r="A213" s="8"/>
      <c r="B213" s="143"/>
      <c r="C213" s="23" t="s">
        <v>402</v>
      </c>
      <c r="D213" s="119">
        <v>2</v>
      </c>
      <c r="E213" s="16" t="s">
        <v>88</v>
      </c>
      <c r="F213" s="155">
        <v>15000000</v>
      </c>
      <c r="G213" s="299" t="s">
        <v>118</v>
      </c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</row>
    <row r="214" spans="1:68" s="55" customFormat="1" ht="25.5" customHeight="1">
      <c r="A214" s="8"/>
      <c r="B214" s="215"/>
      <c r="C214" s="23" t="s">
        <v>265</v>
      </c>
      <c r="D214" s="119">
        <v>2</v>
      </c>
      <c r="E214" s="16" t="s">
        <v>88</v>
      </c>
      <c r="F214" s="155">
        <v>40000000</v>
      </c>
      <c r="G214" s="299" t="s">
        <v>119</v>
      </c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</row>
    <row r="215" spans="1:68" s="55" customFormat="1" ht="28.5" customHeight="1">
      <c r="A215" s="8"/>
      <c r="B215" s="215"/>
      <c r="C215" s="23" t="s">
        <v>128</v>
      </c>
      <c r="D215" s="119">
        <v>2</v>
      </c>
      <c r="E215" s="16" t="s">
        <v>88</v>
      </c>
      <c r="F215" s="155">
        <v>2500000</v>
      </c>
      <c r="G215" s="299" t="s">
        <v>113</v>
      </c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</row>
    <row r="216" spans="1:68" s="55" customFormat="1" ht="24" customHeight="1">
      <c r="A216" s="8"/>
      <c r="B216" s="215"/>
      <c r="C216" s="23" t="s">
        <v>403</v>
      </c>
      <c r="D216" s="119">
        <v>2</v>
      </c>
      <c r="E216" s="124" t="s">
        <v>88</v>
      </c>
      <c r="F216" s="155">
        <v>3000000</v>
      </c>
      <c r="G216" s="299" t="s">
        <v>81</v>
      </c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</row>
    <row r="217" spans="1:68" s="55" customFormat="1" ht="24" customHeight="1">
      <c r="A217" s="8"/>
      <c r="B217" s="215"/>
      <c r="C217" s="23" t="s">
        <v>201</v>
      </c>
      <c r="D217" s="119">
        <v>1</v>
      </c>
      <c r="E217" s="124" t="s">
        <v>408</v>
      </c>
      <c r="F217" s="155">
        <v>1000000</v>
      </c>
      <c r="G217" s="299" t="s">
        <v>107</v>
      </c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</row>
    <row r="218" spans="1:68" s="55" customFormat="1" ht="18" customHeight="1">
      <c r="A218" s="8"/>
      <c r="B218" s="166"/>
      <c r="C218" s="64"/>
      <c r="D218" s="119"/>
      <c r="E218" s="16"/>
      <c r="F218" s="102"/>
      <c r="G218" s="302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</row>
    <row r="219" spans="1:68" s="55" customFormat="1" ht="41.25" customHeight="1">
      <c r="A219" s="187" t="s">
        <v>48</v>
      </c>
      <c r="B219" s="304" t="s">
        <v>150</v>
      </c>
      <c r="C219" s="76"/>
      <c r="D219" s="119"/>
      <c r="E219" s="100"/>
      <c r="F219" s="205">
        <f>SUM(F220)</f>
        <v>38000000</v>
      </c>
      <c r="G219" s="63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</row>
    <row r="220" spans="1:68" s="55" customFormat="1" ht="19.5" customHeight="1">
      <c r="A220" s="8" t="s">
        <v>12</v>
      </c>
      <c r="B220" s="214" t="s">
        <v>49</v>
      </c>
      <c r="C220" s="62" t="s">
        <v>50</v>
      </c>
      <c r="D220" s="119"/>
      <c r="E220" s="16"/>
      <c r="F220" s="126">
        <f>SUM(F221)</f>
        <v>38000000</v>
      </c>
      <c r="G220" s="63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</row>
    <row r="221" spans="1:68" s="55" customFormat="1" ht="21" customHeight="1">
      <c r="A221" s="77"/>
      <c r="B221" s="215"/>
      <c r="C221" s="64" t="s">
        <v>277</v>
      </c>
      <c r="D221" s="119">
        <v>1</v>
      </c>
      <c r="E221" s="116" t="s">
        <v>88</v>
      </c>
      <c r="F221" s="102">
        <v>38000000</v>
      </c>
      <c r="G221" s="299" t="s">
        <v>120</v>
      </c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</row>
    <row r="222" spans="1:68" s="55" customFormat="1" ht="16.5" customHeight="1">
      <c r="A222" s="77"/>
      <c r="B222" s="215"/>
      <c r="C222" s="23"/>
      <c r="D222" s="143"/>
      <c r="E222" s="116"/>
      <c r="F222" s="205"/>
      <c r="G222" s="63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</row>
    <row r="223" spans="1:68" s="55" customFormat="1" ht="21.75" customHeight="1">
      <c r="A223" s="77"/>
      <c r="B223" s="5"/>
      <c r="C223" s="23"/>
      <c r="D223" s="143"/>
      <c r="E223" s="116"/>
      <c r="F223" s="205">
        <f>SUM(F224)+F233+F238+F248+F256+F265+F270</f>
        <v>218516179</v>
      </c>
      <c r="G223" s="63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</row>
    <row r="224" spans="1:68" s="55" customFormat="1" ht="21" customHeight="1">
      <c r="A224" s="8" t="s">
        <v>12</v>
      </c>
      <c r="B224" s="214" t="s">
        <v>51</v>
      </c>
      <c r="C224" s="62" t="s">
        <v>8</v>
      </c>
      <c r="D224" s="117" t="s">
        <v>1</v>
      </c>
      <c r="E224" s="116"/>
      <c r="F224" s="123">
        <f>SUM(F225:F231)</f>
        <v>13500000</v>
      </c>
      <c r="G224" s="63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</row>
    <row r="225" spans="1:68" s="55" customFormat="1" ht="20.25" customHeight="1">
      <c r="A225" s="80"/>
      <c r="B225" s="143"/>
      <c r="C225" s="23" t="s">
        <v>266</v>
      </c>
      <c r="D225" s="117">
        <v>1</v>
      </c>
      <c r="E225" s="116" t="s">
        <v>90</v>
      </c>
      <c r="F225" s="102">
        <v>3000000</v>
      </c>
      <c r="G225" s="299" t="s">
        <v>119</v>
      </c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</row>
    <row r="226" spans="1:68" s="55" customFormat="1" ht="19.5" customHeight="1">
      <c r="A226" s="80"/>
      <c r="B226" s="166"/>
      <c r="C226" s="23" t="s">
        <v>84</v>
      </c>
      <c r="D226" s="117">
        <v>1</v>
      </c>
      <c r="E226" s="116" t="s">
        <v>90</v>
      </c>
      <c r="F226" s="102">
        <v>7000000</v>
      </c>
      <c r="G226" s="299" t="s">
        <v>119</v>
      </c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</row>
    <row r="227" spans="1:68" s="55" customFormat="1" ht="24.75" customHeight="1">
      <c r="A227" s="80"/>
      <c r="B227" s="143"/>
      <c r="C227" s="23" t="s">
        <v>267</v>
      </c>
      <c r="D227" s="117">
        <v>2</v>
      </c>
      <c r="E227" s="116" t="s">
        <v>90</v>
      </c>
      <c r="F227" s="102">
        <v>400000</v>
      </c>
      <c r="G227" s="299" t="s">
        <v>110</v>
      </c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</row>
    <row r="228" spans="1:68" s="55" customFormat="1" ht="25.5" customHeight="1">
      <c r="A228" s="80"/>
      <c r="B228" s="166"/>
      <c r="C228" s="23" t="s">
        <v>238</v>
      </c>
      <c r="D228" s="117">
        <v>1</v>
      </c>
      <c r="E228" s="116" t="s">
        <v>90</v>
      </c>
      <c r="F228" s="102">
        <v>200000</v>
      </c>
      <c r="G228" s="299" t="s">
        <v>170</v>
      </c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</row>
    <row r="229" spans="1:68" s="55" customFormat="1" ht="21" customHeight="1">
      <c r="A229" s="80"/>
      <c r="B229" s="166"/>
      <c r="C229" s="23" t="s">
        <v>268</v>
      </c>
      <c r="D229" s="117">
        <v>2</v>
      </c>
      <c r="E229" s="116" t="s">
        <v>90</v>
      </c>
      <c r="F229" s="102">
        <v>200000</v>
      </c>
      <c r="G229" s="299" t="s">
        <v>129</v>
      </c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</row>
    <row r="230" spans="1:68" s="55" customFormat="1" ht="23.25" customHeight="1">
      <c r="A230" s="80"/>
      <c r="B230" s="305"/>
      <c r="C230" s="23" t="s">
        <v>239</v>
      </c>
      <c r="D230" s="117">
        <v>1</v>
      </c>
      <c r="E230" s="116" t="s">
        <v>101</v>
      </c>
      <c r="F230" s="102">
        <v>1700000</v>
      </c>
      <c r="G230" s="299" t="s">
        <v>107</v>
      </c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</row>
    <row r="231" spans="1:68" s="55" customFormat="1" ht="27.75" customHeight="1">
      <c r="A231" s="80"/>
      <c r="B231" s="166"/>
      <c r="C231" s="23" t="s">
        <v>404</v>
      </c>
      <c r="D231" s="117">
        <v>2</v>
      </c>
      <c r="E231" s="116" t="s">
        <v>101</v>
      </c>
      <c r="F231" s="102">
        <v>1000000</v>
      </c>
      <c r="G231" s="299" t="s">
        <v>105</v>
      </c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</row>
    <row r="232" spans="1:68" s="55" customFormat="1" ht="16.5" customHeight="1">
      <c r="A232" s="8"/>
      <c r="B232" s="166"/>
      <c r="C232" s="23"/>
      <c r="D232" s="119"/>
      <c r="E232" s="16"/>
      <c r="F232" s="137"/>
      <c r="G232" s="63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</row>
    <row r="233" spans="1:68" s="55" customFormat="1" ht="16.5" customHeight="1">
      <c r="A233" s="8" t="s">
        <v>12</v>
      </c>
      <c r="B233" s="214" t="s">
        <v>52</v>
      </c>
      <c r="C233" s="62" t="s">
        <v>58</v>
      </c>
      <c r="D233" s="119" t="s">
        <v>1</v>
      </c>
      <c r="E233" s="16"/>
      <c r="F233" s="134">
        <f>SUM(F234:F236)</f>
        <v>1210000</v>
      </c>
      <c r="G233" s="63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</row>
    <row r="234" spans="1:68" s="55" customFormat="1" ht="20.25" customHeight="1">
      <c r="A234" s="8"/>
      <c r="B234" s="215"/>
      <c r="C234" s="23" t="s">
        <v>131</v>
      </c>
      <c r="D234" s="119">
        <v>2</v>
      </c>
      <c r="E234" s="16" t="s">
        <v>88</v>
      </c>
      <c r="F234" s="102">
        <v>150000</v>
      </c>
      <c r="G234" s="299" t="s">
        <v>130</v>
      </c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</row>
    <row r="235" spans="1:68" s="55" customFormat="1" ht="18.75" customHeight="1">
      <c r="A235" s="8"/>
      <c r="B235" s="215"/>
      <c r="C235" s="23" t="s">
        <v>132</v>
      </c>
      <c r="D235" s="119">
        <v>2</v>
      </c>
      <c r="E235" s="16" t="s">
        <v>88</v>
      </c>
      <c r="F235" s="102">
        <v>60000</v>
      </c>
      <c r="G235" s="299" t="s">
        <v>130</v>
      </c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</row>
    <row r="236" spans="1:68" s="55" customFormat="1" ht="19.5" customHeight="1">
      <c r="A236" s="8"/>
      <c r="B236" s="215"/>
      <c r="C236" s="23" t="s">
        <v>133</v>
      </c>
      <c r="D236" s="119" t="s">
        <v>210</v>
      </c>
      <c r="E236" s="16" t="s">
        <v>88</v>
      </c>
      <c r="F236" s="102">
        <v>1000000</v>
      </c>
      <c r="G236" s="299" t="s">
        <v>124</v>
      </c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</row>
    <row r="237" spans="1:68" s="55" customFormat="1" ht="16.5" customHeight="1">
      <c r="A237" s="8"/>
      <c r="B237" s="166"/>
      <c r="C237" s="23"/>
      <c r="D237" s="119"/>
      <c r="E237" s="16"/>
      <c r="F237" s="137"/>
      <c r="G237" s="63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</row>
    <row r="238" spans="1:68" s="55" customFormat="1" ht="16.5" customHeight="1">
      <c r="A238" s="8" t="s">
        <v>12</v>
      </c>
      <c r="B238" s="214" t="s">
        <v>53</v>
      </c>
      <c r="C238" s="62" t="s">
        <v>59</v>
      </c>
      <c r="D238" s="119"/>
      <c r="E238" s="108"/>
      <c r="F238" s="126">
        <f>SUM(F239:F246)</f>
        <v>172030000</v>
      </c>
      <c r="G238" s="63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</row>
    <row r="239" spans="1:68" s="55" customFormat="1" ht="39" customHeight="1">
      <c r="A239" s="8"/>
      <c r="B239" s="215"/>
      <c r="C239" s="64" t="s">
        <v>85</v>
      </c>
      <c r="D239" s="119">
        <v>1</v>
      </c>
      <c r="E239" s="16" t="s">
        <v>101</v>
      </c>
      <c r="F239" s="102">
        <v>165000000</v>
      </c>
      <c r="G239" s="299" t="s">
        <v>170</v>
      </c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</row>
    <row r="240" spans="1:68" s="55" customFormat="1" ht="22.5" customHeight="1">
      <c r="A240" s="8"/>
      <c r="B240" s="215"/>
      <c r="C240" s="64" t="s">
        <v>202</v>
      </c>
      <c r="D240" s="119">
        <v>2</v>
      </c>
      <c r="E240" s="16" t="s">
        <v>88</v>
      </c>
      <c r="F240" s="102">
        <v>165000</v>
      </c>
      <c r="G240" s="299" t="s">
        <v>130</v>
      </c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</row>
    <row r="241" spans="1:68" s="55" customFormat="1" ht="22.5" customHeight="1">
      <c r="A241" s="8"/>
      <c r="B241" s="215"/>
      <c r="C241" s="64" t="s">
        <v>202</v>
      </c>
      <c r="D241" s="119">
        <v>2</v>
      </c>
      <c r="E241" s="16" t="s">
        <v>88</v>
      </c>
      <c r="F241" s="102">
        <v>165000</v>
      </c>
      <c r="G241" s="299" t="s">
        <v>124</v>
      </c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</row>
    <row r="242" spans="1:68" s="55" customFormat="1" ht="22.5" customHeight="1">
      <c r="A242" s="8"/>
      <c r="B242" s="215"/>
      <c r="C242" s="64" t="s">
        <v>86</v>
      </c>
      <c r="D242" s="119">
        <v>2</v>
      </c>
      <c r="E242" s="16" t="s">
        <v>88</v>
      </c>
      <c r="F242" s="102">
        <v>3000000</v>
      </c>
      <c r="G242" s="299" t="s">
        <v>107</v>
      </c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</row>
    <row r="243" spans="1:68" s="55" customFormat="1" ht="22.5" customHeight="1">
      <c r="A243" s="8"/>
      <c r="B243" s="166"/>
      <c r="C243" s="64" t="s">
        <v>203</v>
      </c>
      <c r="D243" s="119" t="s">
        <v>210</v>
      </c>
      <c r="E243" s="16" t="s">
        <v>101</v>
      </c>
      <c r="F243" s="102">
        <v>600000</v>
      </c>
      <c r="G243" s="299" t="s">
        <v>107</v>
      </c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</row>
    <row r="244" spans="1:68" s="55" customFormat="1" ht="22.5" customHeight="1">
      <c r="A244" s="8"/>
      <c r="B244" s="166"/>
      <c r="C244" s="64" t="s">
        <v>204</v>
      </c>
      <c r="D244" s="119">
        <v>2</v>
      </c>
      <c r="E244" s="16" t="s">
        <v>88</v>
      </c>
      <c r="F244" s="102">
        <v>1000000</v>
      </c>
      <c r="G244" s="299" t="s">
        <v>125</v>
      </c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</row>
    <row r="245" spans="1:68" s="55" customFormat="1" ht="22.5" customHeight="1">
      <c r="A245" s="8"/>
      <c r="B245" s="143"/>
      <c r="C245" s="64" t="s">
        <v>240</v>
      </c>
      <c r="D245" s="119">
        <v>2</v>
      </c>
      <c r="E245" s="16" t="s">
        <v>88</v>
      </c>
      <c r="F245" s="102">
        <v>1500000</v>
      </c>
      <c r="G245" s="299" t="s">
        <v>143</v>
      </c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</row>
    <row r="246" spans="1:68" s="55" customFormat="1" ht="22.5" customHeight="1">
      <c r="A246" s="8"/>
      <c r="B246" s="143"/>
      <c r="C246" s="64" t="s">
        <v>99</v>
      </c>
      <c r="D246" s="119">
        <v>2</v>
      </c>
      <c r="E246" s="16" t="s">
        <v>88</v>
      </c>
      <c r="F246" s="102">
        <v>600000</v>
      </c>
      <c r="G246" s="299" t="s">
        <v>140</v>
      </c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</row>
    <row r="247" spans="1:68" s="55" customFormat="1" ht="18.75" customHeight="1">
      <c r="A247" s="8"/>
      <c r="B247" s="143"/>
      <c r="C247" s="64"/>
      <c r="D247" s="119"/>
      <c r="E247" s="16"/>
      <c r="F247" s="102"/>
      <c r="G247" s="299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</row>
    <row r="248" spans="1:68" s="55" customFormat="1" ht="18.75" customHeight="1">
      <c r="A248" s="8" t="s">
        <v>12</v>
      </c>
      <c r="B248" s="214" t="s">
        <v>54</v>
      </c>
      <c r="C248" s="62" t="s">
        <v>60</v>
      </c>
      <c r="D248" s="119" t="s">
        <v>1</v>
      </c>
      <c r="E248" s="16"/>
      <c r="F248" s="126">
        <f>SUM(F249:F254)</f>
        <v>14580000</v>
      </c>
      <c r="G248" s="63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</row>
    <row r="249" spans="1:68" s="55" customFormat="1" ht="18.75" customHeight="1">
      <c r="A249" s="80"/>
      <c r="B249" s="166"/>
      <c r="C249" s="64" t="s">
        <v>241</v>
      </c>
      <c r="D249" s="119">
        <v>1</v>
      </c>
      <c r="E249" s="16" t="s">
        <v>90</v>
      </c>
      <c r="F249" s="102">
        <v>600000</v>
      </c>
      <c r="G249" s="60" t="s">
        <v>117</v>
      </c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</row>
    <row r="250" spans="1:68" s="55" customFormat="1" ht="24" customHeight="1">
      <c r="A250" s="80"/>
      <c r="B250" s="215"/>
      <c r="C250" s="64" t="s">
        <v>166</v>
      </c>
      <c r="D250" s="119">
        <v>2</v>
      </c>
      <c r="E250" s="16" t="s">
        <v>88</v>
      </c>
      <c r="F250" s="102">
        <v>4000000</v>
      </c>
      <c r="G250" s="60" t="s">
        <v>143</v>
      </c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</row>
    <row r="251" spans="1:68" s="55" customFormat="1" ht="23.25" customHeight="1">
      <c r="A251" s="80"/>
      <c r="B251" s="166"/>
      <c r="C251" s="64" t="s">
        <v>269</v>
      </c>
      <c r="D251" s="119">
        <v>1</v>
      </c>
      <c r="E251" s="16" t="s">
        <v>88</v>
      </c>
      <c r="F251" s="102">
        <v>9500000</v>
      </c>
      <c r="G251" s="60" t="s">
        <v>170</v>
      </c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</row>
    <row r="252" spans="1:68" s="180" customFormat="1" ht="24.75" customHeight="1">
      <c r="A252" s="181"/>
      <c r="B252" s="215"/>
      <c r="C252" s="64" t="s">
        <v>270</v>
      </c>
      <c r="D252" s="107">
        <v>2</v>
      </c>
      <c r="E252" s="16" t="s">
        <v>88</v>
      </c>
      <c r="F252" s="178">
        <v>230000</v>
      </c>
      <c r="G252" s="60" t="s">
        <v>207</v>
      </c>
      <c r="H252" s="200"/>
      <c r="I252" s="200"/>
      <c r="J252" s="200"/>
      <c r="K252" s="200"/>
      <c r="L252" s="200"/>
      <c r="M252" s="200"/>
      <c r="N252" s="200"/>
      <c r="O252" s="200"/>
      <c r="P252" s="200"/>
      <c r="Q252" s="200"/>
      <c r="R252" s="200"/>
      <c r="S252" s="200"/>
      <c r="T252" s="200"/>
      <c r="U252" s="200"/>
      <c r="V252" s="200"/>
      <c r="W252" s="200"/>
      <c r="X252" s="200"/>
      <c r="Y252" s="200"/>
      <c r="Z252" s="200"/>
      <c r="AA252" s="200"/>
      <c r="AB252" s="200"/>
      <c r="AC252" s="200"/>
      <c r="AD252" s="200"/>
      <c r="AE252" s="200"/>
      <c r="AF252" s="200"/>
      <c r="AG252" s="200"/>
      <c r="AH252" s="200"/>
      <c r="AI252" s="200"/>
      <c r="AJ252" s="200"/>
      <c r="AK252" s="200"/>
      <c r="AL252" s="200"/>
      <c r="AM252" s="200"/>
      <c r="AN252" s="200"/>
      <c r="AO252" s="200"/>
      <c r="AP252" s="200"/>
      <c r="AQ252" s="200"/>
      <c r="AR252" s="200"/>
      <c r="AS252" s="200"/>
      <c r="AT252" s="200"/>
      <c r="AU252" s="200"/>
      <c r="AV252" s="200"/>
      <c r="AW252" s="200"/>
      <c r="AX252" s="200"/>
      <c r="AY252" s="200"/>
      <c r="AZ252" s="200"/>
      <c r="BA252" s="200"/>
      <c r="BB252" s="200"/>
      <c r="BC252" s="200"/>
      <c r="BD252" s="200"/>
      <c r="BE252" s="200"/>
      <c r="BF252" s="200"/>
      <c r="BG252" s="200"/>
      <c r="BH252" s="200"/>
      <c r="BI252" s="200"/>
      <c r="BJ252" s="200"/>
      <c r="BK252" s="200"/>
      <c r="BL252" s="200"/>
      <c r="BM252" s="200"/>
      <c r="BN252" s="200"/>
      <c r="BO252" s="200"/>
      <c r="BP252" s="200"/>
    </row>
    <row r="253" spans="1:68" s="55" customFormat="1" ht="21" customHeight="1">
      <c r="A253" s="80"/>
      <c r="B253" s="166"/>
      <c r="C253" s="64" t="s">
        <v>242</v>
      </c>
      <c r="D253" s="119">
        <v>1</v>
      </c>
      <c r="E253" s="16" t="s">
        <v>90</v>
      </c>
      <c r="F253" s="102">
        <v>100000</v>
      </c>
      <c r="G253" s="60" t="s">
        <v>119</v>
      </c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</row>
    <row r="254" spans="1:68" s="55" customFormat="1" ht="30" customHeight="1">
      <c r="A254" s="80"/>
      <c r="B254" s="166"/>
      <c r="C254" s="64" t="s">
        <v>405</v>
      </c>
      <c r="D254" s="119">
        <v>2</v>
      </c>
      <c r="E254" s="16" t="s">
        <v>101</v>
      </c>
      <c r="F254" s="102">
        <v>150000</v>
      </c>
      <c r="G254" s="60" t="s">
        <v>142</v>
      </c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</row>
    <row r="255" spans="1:68" s="55" customFormat="1" ht="18.75" customHeight="1">
      <c r="A255" s="8"/>
      <c r="B255" s="143"/>
      <c r="C255" s="64"/>
      <c r="D255" s="119"/>
      <c r="E255" s="16"/>
      <c r="F255" s="102"/>
      <c r="G255" s="299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</row>
    <row r="256" spans="1:68" s="55" customFormat="1" ht="18.75" customHeight="1">
      <c r="A256" s="8" t="s">
        <v>12</v>
      </c>
      <c r="B256" s="214" t="s">
        <v>55</v>
      </c>
      <c r="C256" s="62" t="s">
        <v>61</v>
      </c>
      <c r="D256" s="119" t="s">
        <v>1</v>
      </c>
      <c r="E256" s="100"/>
      <c r="F256" s="126">
        <f>SUM(F257:F263)</f>
        <v>2700000</v>
      </c>
      <c r="G256" s="63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</row>
    <row r="257" spans="1:68" s="55" customFormat="1" ht="18.75" customHeight="1">
      <c r="A257" s="8"/>
      <c r="B257" s="166"/>
      <c r="C257" s="64" t="s">
        <v>271</v>
      </c>
      <c r="D257" s="119">
        <v>2</v>
      </c>
      <c r="E257" s="100" t="s">
        <v>88</v>
      </c>
      <c r="F257" s="102">
        <v>250000</v>
      </c>
      <c r="G257" s="60" t="s">
        <v>107</v>
      </c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</row>
    <row r="258" spans="1:68" s="55" customFormat="1" ht="18.75" customHeight="1">
      <c r="A258" s="8"/>
      <c r="B258" s="143"/>
      <c r="C258" s="64" t="s">
        <v>272</v>
      </c>
      <c r="D258" s="119">
        <v>2</v>
      </c>
      <c r="E258" s="100" t="s">
        <v>88</v>
      </c>
      <c r="F258" s="102">
        <v>800000</v>
      </c>
      <c r="G258" s="60" t="s">
        <v>107</v>
      </c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</row>
    <row r="259" spans="1:68" s="55" customFormat="1" ht="24.75" customHeight="1">
      <c r="A259" s="8"/>
      <c r="B259" s="166"/>
      <c r="C259" s="64" t="s">
        <v>406</v>
      </c>
      <c r="D259" s="119">
        <v>2</v>
      </c>
      <c r="E259" s="100" t="s">
        <v>88</v>
      </c>
      <c r="F259" s="102">
        <v>200000</v>
      </c>
      <c r="G259" s="60" t="s">
        <v>169</v>
      </c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</row>
    <row r="260" spans="1:68" s="55" customFormat="1" ht="18.75" customHeight="1">
      <c r="A260" s="8"/>
      <c r="B260" s="166"/>
      <c r="C260" s="64" t="s">
        <v>273</v>
      </c>
      <c r="D260" s="119">
        <v>1</v>
      </c>
      <c r="E260" s="116" t="s">
        <v>88</v>
      </c>
      <c r="F260" s="102">
        <v>550000</v>
      </c>
      <c r="G260" s="60" t="s">
        <v>117</v>
      </c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</row>
    <row r="261" spans="1:68" s="55" customFormat="1" ht="18" customHeight="1">
      <c r="A261" s="8"/>
      <c r="B261" s="166"/>
      <c r="C261" s="64" t="s">
        <v>87</v>
      </c>
      <c r="D261" s="119">
        <v>2</v>
      </c>
      <c r="E261" s="116" t="s">
        <v>88</v>
      </c>
      <c r="F261" s="102">
        <v>150000</v>
      </c>
      <c r="G261" s="60" t="s">
        <v>124</v>
      </c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</row>
    <row r="262" spans="1:68" s="55" customFormat="1" ht="24.75" customHeight="1">
      <c r="A262" s="8"/>
      <c r="B262" s="215"/>
      <c r="C262" s="64" t="s">
        <v>407</v>
      </c>
      <c r="D262" s="119">
        <v>2</v>
      </c>
      <c r="E262" s="116" t="s">
        <v>88</v>
      </c>
      <c r="F262" s="102">
        <v>200000</v>
      </c>
      <c r="G262" s="60" t="s">
        <v>103</v>
      </c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</row>
    <row r="263" spans="1:68" s="55" customFormat="1" ht="18.75" customHeight="1">
      <c r="A263" s="8"/>
      <c r="B263" s="166"/>
      <c r="C263" s="64" t="s">
        <v>274</v>
      </c>
      <c r="D263" s="119">
        <v>2</v>
      </c>
      <c r="E263" s="100" t="s">
        <v>88</v>
      </c>
      <c r="F263" s="102">
        <v>550000</v>
      </c>
      <c r="G263" s="60" t="s">
        <v>412</v>
      </c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</row>
    <row r="264" spans="1:68" s="55" customFormat="1" ht="18.75" customHeight="1">
      <c r="A264" s="8"/>
      <c r="B264" s="143"/>
      <c r="C264" s="64"/>
      <c r="D264" s="119"/>
      <c r="E264" s="16"/>
      <c r="F264" s="102"/>
      <c r="G264" s="299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</row>
    <row r="265" spans="1:68" s="55" customFormat="1" ht="18.75" customHeight="1">
      <c r="A265" s="189" t="s">
        <v>12</v>
      </c>
      <c r="B265" s="217" t="s">
        <v>56</v>
      </c>
      <c r="C265" s="190" t="s">
        <v>62</v>
      </c>
      <c r="D265" s="191" t="s">
        <v>1</v>
      </c>
      <c r="E265" s="192"/>
      <c r="F265" s="193">
        <f>SUM(F266:F268)</f>
        <v>6540000</v>
      </c>
      <c r="G265" s="63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</row>
    <row r="266" spans="1:68" s="201" customFormat="1" ht="18.75" customHeight="1">
      <c r="A266" s="8"/>
      <c r="B266" s="143"/>
      <c r="C266" s="64" t="s">
        <v>167</v>
      </c>
      <c r="D266" s="119" t="s">
        <v>210</v>
      </c>
      <c r="E266" s="100" t="s">
        <v>90</v>
      </c>
      <c r="F266" s="102">
        <v>3000000</v>
      </c>
      <c r="G266" s="300" t="s">
        <v>112</v>
      </c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202"/>
      <c r="AR266" s="77"/>
      <c r="AS266" s="77"/>
      <c r="AT266" s="77"/>
      <c r="AU266" s="77"/>
      <c r="AV266" s="77"/>
      <c r="AW266" s="77"/>
      <c r="AX266" s="77"/>
      <c r="AY266" s="77"/>
      <c r="AZ266" s="77"/>
      <c r="BA266" s="77"/>
      <c r="BB266" s="77"/>
      <c r="BC266" s="77"/>
      <c r="BD266" s="77"/>
      <c r="BE266" s="77"/>
      <c r="BF266" s="77"/>
      <c r="BG266" s="77"/>
      <c r="BH266" s="77"/>
      <c r="BI266" s="77"/>
      <c r="BJ266" s="77"/>
      <c r="BK266" s="77"/>
      <c r="BL266" s="77"/>
      <c r="BM266" s="77"/>
      <c r="BN266" s="77"/>
      <c r="BO266" s="77"/>
      <c r="BP266" s="77"/>
    </row>
    <row r="267" spans="1:68" s="201" customFormat="1" ht="18.75" customHeight="1">
      <c r="A267" s="8"/>
      <c r="B267" s="215"/>
      <c r="C267" s="64" t="s">
        <v>243</v>
      </c>
      <c r="D267" s="119">
        <v>2</v>
      </c>
      <c r="E267" s="100" t="s">
        <v>90</v>
      </c>
      <c r="F267" s="102">
        <v>40000</v>
      </c>
      <c r="G267" s="300" t="s">
        <v>124</v>
      </c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202"/>
      <c r="AR267" s="77"/>
      <c r="AS267" s="77"/>
      <c r="AT267" s="77"/>
      <c r="AU267" s="77"/>
      <c r="AV267" s="77"/>
      <c r="AW267" s="77"/>
      <c r="AX267" s="77"/>
      <c r="AY267" s="77"/>
      <c r="AZ267" s="77"/>
      <c r="BA267" s="77"/>
      <c r="BB267" s="77"/>
      <c r="BC267" s="77"/>
      <c r="BD267" s="77"/>
      <c r="BE267" s="77"/>
      <c r="BF267" s="77"/>
      <c r="BG267" s="77"/>
      <c r="BH267" s="77"/>
      <c r="BI267" s="77"/>
      <c r="BJ267" s="77"/>
      <c r="BK267" s="77"/>
      <c r="BL267" s="77"/>
      <c r="BM267" s="77"/>
      <c r="BN267" s="77"/>
      <c r="BO267" s="77"/>
      <c r="BP267" s="77"/>
    </row>
    <row r="268" spans="1:68" s="201" customFormat="1" ht="23.25" customHeight="1">
      <c r="A268" s="8"/>
      <c r="B268" s="296"/>
      <c r="C268" s="64" t="s">
        <v>151</v>
      </c>
      <c r="D268" s="119" t="s">
        <v>210</v>
      </c>
      <c r="E268" s="100" t="s">
        <v>90</v>
      </c>
      <c r="F268" s="102">
        <v>3500000</v>
      </c>
      <c r="G268" s="300" t="s">
        <v>112</v>
      </c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202"/>
      <c r="AR268" s="77"/>
      <c r="AS268" s="77"/>
      <c r="AT268" s="77"/>
      <c r="AU268" s="77"/>
      <c r="AV268" s="77"/>
      <c r="AW268" s="77"/>
      <c r="AX268" s="77"/>
      <c r="AY268" s="77"/>
      <c r="AZ268" s="77"/>
      <c r="BA268" s="77"/>
      <c r="BB268" s="77"/>
      <c r="BC268" s="77"/>
      <c r="BD268" s="77"/>
      <c r="BE268" s="77"/>
      <c r="BF268" s="77"/>
      <c r="BG268" s="77"/>
      <c r="BH268" s="77"/>
      <c r="BI268" s="77"/>
      <c r="BJ268" s="77"/>
      <c r="BK268" s="77"/>
      <c r="BL268" s="77"/>
      <c r="BM268" s="77"/>
      <c r="BN268" s="77"/>
      <c r="BO268" s="77"/>
      <c r="BP268" s="77"/>
    </row>
    <row r="269" spans="1:68" s="55" customFormat="1" ht="18.75" customHeight="1">
      <c r="A269" s="8"/>
      <c r="B269" s="143"/>
      <c r="C269" s="64"/>
      <c r="D269" s="119"/>
      <c r="E269" s="16"/>
      <c r="F269" s="102"/>
      <c r="G269" s="299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</row>
    <row r="270" spans="1:68" s="55" customFormat="1" ht="15.75" customHeight="1">
      <c r="A270" s="194" t="s">
        <v>12</v>
      </c>
      <c r="B270" s="218" t="s">
        <v>57</v>
      </c>
      <c r="C270" s="195" t="s">
        <v>63</v>
      </c>
      <c r="D270" s="196"/>
      <c r="E270" s="197"/>
      <c r="F270" s="198">
        <f>SUM(F271:F276)</f>
        <v>7956179</v>
      </c>
      <c r="G270" s="63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</row>
    <row r="271" spans="1:68" s="55" customFormat="1" ht="20.25" customHeight="1">
      <c r="A271" s="8"/>
      <c r="B271" s="166"/>
      <c r="C271" s="26" t="s">
        <v>244</v>
      </c>
      <c r="D271" s="119">
        <v>2</v>
      </c>
      <c r="E271" s="100" t="s">
        <v>101</v>
      </c>
      <c r="F271" s="102">
        <v>1196179</v>
      </c>
      <c r="G271" s="60" t="s">
        <v>142</v>
      </c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</row>
    <row r="272" spans="1:68" s="55" customFormat="1" ht="21" customHeight="1">
      <c r="A272" s="8"/>
      <c r="B272" s="166"/>
      <c r="C272" s="26" t="s">
        <v>245</v>
      </c>
      <c r="D272" s="147">
        <v>1</v>
      </c>
      <c r="E272" s="100" t="s">
        <v>90</v>
      </c>
      <c r="F272" s="102">
        <v>110000</v>
      </c>
      <c r="G272" s="60" t="s">
        <v>117</v>
      </c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</row>
    <row r="273" spans="1:68" s="55" customFormat="1" ht="21" customHeight="1">
      <c r="A273" s="8"/>
      <c r="B273" s="166"/>
      <c r="C273" s="26" t="s">
        <v>168</v>
      </c>
      <c r="D273" s="147">
        <v>2</v>
      </c>
      <c r="E273" s="100" t="s">
        <v>410</v>
      </c>
      <c r="F273" s="102">
        <v>650000</v>
      </c>
      <c r="G273" s="60" t="s">
        <v>169</v>
      </c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</row>
    <row r="274" spans="1:68" s="55" customFormat="1" ht="27" customHeight="1">
      <c r="A274" s="8"/>
      <c r="B274" s="166"/>
      <c r="C274" s="26" t="s">
        <v>246</v>
      </c>
      <c r="D274" s="147">
        <v>1</v>
      </c>
      <c r="E274" s="100" t="s">
        <v>408</v>
      </c>
      <c r="F274" s="102">
        <v>300000</v>
      </c>
      <c r="G274" s="60" t="s">
        <v>119</v>
      </c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</row>
    <row r="275" spans="1:68" s="55" customFormat="1" ht="30" customHeight="1">
      <c r="A275" s="8"/>
      <c r="B275" s="166"/>
      <c r="C275" s="26" t="s">
        <v>205</v>
      </c>
      <c r="D275" s="147">
        <v>2</v>
      </c>
      <c r="E275" s="100" t="s">
        <v>101</v>
      </c>
      <c r="F275" s="102">
        <v>500000</v>
      </c>
      <c r="G275" s="60" t="s">
        <v>107</v>
      </c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</row>
    <row r="276" spans="1:68" s="55" customFormat="1" ht="21.75" customHeight="1">
      <c r="A276" s="8"/>
      <c r="B276" s="166"/>
      <c r="C276" s="26" t="s">
        <v>247</v>
      </c>
      <c r="D276" s="147">
        <v>1</v>
      </c>
      <c r="E276" s="16" t="s">
        <v>90</v>
      </c>
      <c r="F276" s="102">
        <v>5200000</v>
      </c>
      <c r="G276" s="60" t="s">
        <v>117</v>
      </c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</row>
    <row r="277" spans="1:68" s="55" customFormat="1" ht="18" customHeight="1">
      <c r="A277" s="8"/>
      <c r="B277" s="166"/>
      <c r="C277" s="26"/>
      <c r="D277" s="147"/>
      <c r="E277" s="16"/>
      <c r="F277" s="102"/>
      <c r="G277" s="60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</row>
    <row r="278" spans="1:68" s="55" customFormat="1" ht="21.75" customHeight="1">
      <c r="A278" s="83"/>
      <c r="B278" s="219" t="s">
        <v>138</v>
      </c>
      <c r="C278" s="75" t="s">
        <v>137</v>
      </c>
      <c r="D278" s="147"/>
      <c r="E278" s="100"/>
      <c r="F278" s="207">
        <f>SUM(F279)+F284</f>
        <v>4600000</v>
      </c>
      <c r="G278" s="63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</row>
    <row r="279" spans="1:68" s="55" customFormat="1" ht="20.25" customHeight="1">
      <c r="A279" s="8" t="s">
        <v>12</v>
      </c>
      <c r="B279" s="210" t="s">
        <v>67</v>
      </c>
      <c r="C279" s="21" t="s">
        <v>71</v>
      </c>
      <c r="D279" s="33"/>
      <c r="E279" s="100"/>
      <c r="F279" s="148">
        <f>SUM(F280:F282)</f>
        <v>3600000</v>
      </c>
      <c r="G279" s="63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</row>
    <row r="280" spans="1:68" s="55" customFormat="1" ht="27" customHeight="1">
      <c r="A280" s="85"/>
      <c r="B280" s="215"/>
      <c r="C280" s="26" t="s">
        <v>206</v>
      </c>
      <c r="D280" s="147">
        <v>2</v>
      </c>
      <c r="E280" s="16" t="s">
        <v>101</v>
      </c>
      <c r="F280" s="102">
        <v>1600000</v>
      </c>
      <c r="G280" s="60" t="s">
        <v>107</v>
      </c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</row>
    <row r="281" spans="1:68" s="55" customFormat="1" ht="17.25" customHeight="1">
      <c r="A281" s="85"/>
      <c r="B281" s="220"/>
      <c r="C281" s="26" t="s">
        <v>248</v>
      </c>
      <c r="D281" s="147">
        <v>2</v>
      </c>
      <c r="E281" s="16" t="s">
        <v>101</v>
      </c>
      <c r="F281" s="102">
        <v>500000</v>
      </c>
      <c r="G281" s="60" t="s">
        <v>107</v>
      </c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</row>
    <row r="282" spans="1:68" s="55" customFormat="1" ht="28.5" customHeight="1">
      <c r="A282" s="85"/>
      <c r="B282" s="220"/>
      <c r="C282" s="26" t="s">
        <v>249</v>
      </c>
      <c r="D282" s="147">
        <v>2</v>
      </c>
      <c r="E282" s="100" t="s">
        <v>90</v>
      </c>
      <c r="F282" s="102">
        <v>1500000</v>
      </c>
      <c r="G282" s="60" t="s">
        <v>237</v>
      </c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</row>
    <row r="283" spans="1:68" s="55" customFormat="1" ht="18.75" customHeight="1">
      <c r="A283" s="8"/>
      <c r="B283" s="143"/>
      <c r="C283" s="64"/>
      <c r="D283" s="119"/>
      <c r="E283" s="16"/>
      <c r="F283" s="102"/>
      <c r="G283" s="299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</row>
    <row r="284" spans="1:68" s="55" customFormat="1" ht="24" customHeight="1">
      <c r="A284" s="8" t="s">
        <v>12</v>
      </c>
      <c r="B284" s="214" t="s">
        <v>64</v>
      </c>
      <c r="C284" s="20" t="s">
        <v>65</v>
      </c>
      <c r="D284" s="119" t="s">
        <v>1</v>
      </c>
      <c r="E284" s="108"/>
      <c r="F284" s="148">
        <f>SUM(F285:F285)</f>
        <v>1000000</v>
      </c>
      <c r="G284" s="63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  <c r="BE284" s="61"/>
      <c r="BF284" s="61"/>
      <c r="BG284" s="61"/>
      <c r="BH284" s="61"/>
      <c r="BI284" s="61"/>
      <c r="BJ284" s="61"/>
      <c r="BK284" s="61"/>
      <c r="BL284" s="61"/>
      <c r="BM284" s="61"/>
      <c r="BN284" s="61"/>
      <c r="BO284" s="61"/>
      <c r="BP284" s="61"/>
    </row>
    <row r="285" spans="1:68" s="55" customFormat="1" ht="20.25" customHeight="1">
      <c r="A285" s="8"/>
      <c r="B285" s="166"/>
      <c r="C285" s="26" t="s">
        <v>152</v>
      </c>
      <c r="D285" s="147" t="s">
        <v>210</v>
      </c>
      <c r="E285" s="100" t="s">
        <v>101</v>
      </c>
      <c r="F285" s="102">
        <v>1000000</v>
      </c>
      <c r="G285" s="60" t="s">
        <v>104</v>
      </c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  <c r="BE285" s="61"/>
      <c r="BF285" s="61"/>
      <c r="BG285" s="61"/>
      <c r="BH285" s="61"/>
      <c r="BI285" s="61"/>
      <c r="BJ285" s="61"/>
      <c r="BK285" s="61"/>
      <c r="BL285" s="61"/>
      <c r="BM285" s="61"/>
      <c r="BN285" s="61"/>
      <c r="BO285" s="61"/>
      <c r="BP285" s="61"/>
    </row>
    <row r="286" spans="1:68" s="55" customFormat="1" ht="24.75" customHeight="1">
      <c r="A286" s="8"/>
      <c r="B286" s="166"/>
      <c r="C286" s="26"/>
      <c r="D286" s="147"/>
      <c r="E286" s="16"/>
      <c r="F286" s="186"/>
      <c r="G286" s="60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  <c r="BE286" s="61"/>
      <c r="BF286" s="61"/>
      <c r="BG286" s="61"/>
      <c r="BH286" s="61"/>
      <c r="BI286" s="61"/>
      <c r="BJ286" s="61"/>
      <c r="BK286" s="61"/>
      <c r="BL286" s="61"/>
      <c r="BM286" s="61"/>
      <c r="BN286" s="61"/>
      <c r="BO286" s="61"/>
      <c r="BP286" s="61"/>
    </row>
    <row r="287" spans="1:68" s="55" customFormat="1" ht="24.75" customHeight="1">
      <c r="A287" s="8"/>
      <c r="B287" s="166"/>
      <c r="C287" s="26"/>
      <c r="D287" s="147"/>
      <c r="E287" s="16"/>
      <c r="F287" s="186">
        <f>SUM(F288)</f>
        <v>29000000</v>
      </c>
      <c r="G287" s="60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  <c r="BE287" s="61"/>
      <c r="BF287" s="61"/>
      <c r="BG287" s="61"/>
      <c r="BH287" s="61"/>
      <c r="BI287" s="61"/>
      <c r="BJ287" s="61"/>
      <c r="BK287" s="61"/>
      <c r="BL287" s="61"/>
      <c r="BM287" s="61"/>
      <c r="BN287" s="61"/>
      <c r="BO287" s="61"/>
      <c r="BP287" s="61"/>
    </row>
    <row r="288" spans="1:68" s="55" customFormat="1" ht="22.5" customHeight="1">
      <c r="A288" s="8"/>
      <c r="B288" s="210" t="s">
        <v>144</v>
      </c>
      <c r="C288" s="21" t="s">
        <v>145</v>
      </c>
      <c r="D288" s="147"/>
      <c r="E288" s="16"/>
      <c r="F288" s="148">
        <f>SUM(F289)+F290+F291+F292</f>
        <v>29000000</v>
      </c>
      <c r="G288" s="60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</row>
    <row r="289" spans="1:68" s="55" customFormat="1" ht="33.75" customHeight="1">
      <c r="A289" s="8"/>
      <c r="B289" s="221"/>
      <c r="C289" s="26" t="s">
        <v>278</v>
      </c>
      <c r="D289" s="149">
        <v>2</v>
      </c>
      <c r="E289" s="16" t="s">
        <v>408</v>
      </c>
      <c r="F289" s="102">
        <v>2000000</v>
      </c>
      <c r="G289" s="60" t="s">
        <v>104</v>
      </c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</row>
    <row r="290" spans="1:68" s="55" customFormat="1" ht="29.25" customHeight="1">
      <c r="A290" s="8"/>
      <c r="B290" s="221"/>
      <c r="C290" s="26" t="s">
        <v>278</v>
      </c>
      <c r="D290" s="149">
        <v>1</v>
      </c>
      <c r="E290" s="16" t="s">
        <v>408</v>
      </c>
      <c r="F290" s="102">
        <v>2000000</v>
      </c>
      <c r="G290" s="60" t="s">
        <v>143</v>
      </c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</row>
    <row r="291" spans="1:68" s="55" customFormat="1" ht="33.75" customHeight="1">
      <c r="A291" s="8"/>
      <c r="B291" s="221"/>
      <c r="C291" s="26" t="s">
        <v>275</v>
      </c>
      <c r="D291" s="149">
        <v>2</v>
      </c>
      <c r="E291" s="16" t="s">
        <v>209</v>
      </c>
      <c r="F291" s="102">
        <v>22000000</v>
      </c>
      <c r="G291" s="60" t="s">
        <v>110</v>
      </c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</row>
    <row r="292" spans="1:68" s="55" customFormat="1" ht="29.25" customHeight="1">
      <c r="A292" s="8"/>
      <c r="B292" s="221"/>
      <c r="C292" s="26" t="s">
        <v>276</v>
      </c>
      <c r="D292" s="149">
        <v>1</v>
      </c>
      <c r="E292" s="16" t="s">
        <v>409</v>
      </c>
      <c r="F292" s="102">
        <v>3000000</v>
      </c>
      <c r="G292" s="60" t="s">
        <v>140</v>
      </c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</row>
    <row r="293" spans="1:68" s="55" customFormat="1" ht="19.5" customHeight="1">
      <c r="A293" s="8"/>
      <c r="B293" s="44"/>
      <c r="C293" s="90"/>
      <c r="D293" s="147"/>
      <c r="E293" s="16"/>
      <c r="F293" s="102"/>
      <c r="G293" s="60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  <c r="BH293" s="61"/>
      <c r="BI293" s="61"/>
      <c r="BJ293" s="61"/>
      <c r="BK293" s="61"/>
      <c r="BL293" s="61"/>
      <c r="BM293" s="61"/>
      <c r="BN293" s="61"/>
      <c r="BO293" s="61"/>
      <c r="BP293" s="61"/>
    </row>
    <row r="294" spans="1:68" s="55" customFormat="1" ht="21.75" customHeight="1">
      <c r="A294" s="82" t="s">
        <v>66</v>
      </c>
      <c r="B294" s="166"/>
      <c r="C294" s="188" t="s">
        <v>212</v>
      </c>
      <c r="D294" s="157"/>
      <c r="E294" s="108"/>
      <c r="F294" s="303">
        <f>SUM(F6)+F11+F28+F40+F62+F67+F78+F85+F136+F150+F169+F197+F219+F223+F278+F287</f>
        <v>1419111179</v>
      </c>
      <c r="G294" s="63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</row>
    <row r="295" spans="6:7" ht="12.75">
      <c r="F295" s="32"/>
      <c r="G295" s="206"/>
    </row>
    <row r="296" spans="6:7" ht="12.75">
      <c r="F296" s="32"/>
      <c r="G296" s="206"/>
    </row>
    <row r="297" spans="6:7" ht="12.75">
      <c r="F297" s="32"/>
      <c r="G297" s="206"/>
    </row>
    <row r="298" spans="6:7" ht="12.75">
      <c r="F298" s="32"/>
      <c r="G298" s="206"/>
    </row>
    <row r="299" spans="6:7" ht="12.75">
      <c r="F299" s="32"/>
      <c r="G299" s="206"/>
    </row>
    <row r="300" spans="6:7" ht="12.75">
      <c r="F300" s="32"/>
      <c r="G300" s="206"/>
    </row>
    <row r="301" spans="6:7" ht="12.75">
      <c r="F301" s="32"/>
      <c r="G301" s="206"/>
    </row>
    <row r="302" spans="6:7" ht="12.75">
      <c r="F302" s="32"/>
      <c r="G302" s="206"/>
    </row>
    <row r="303" spans="6:7" ht="12.75">
      <c r="F303" s="32"/>
      <c r="G303" s="206"/>
    </row>
    <row r="304" spans="6:7" ht="12.75">
      <c r="F304" s="32"/>
      <c r="G304" s="206"/>
    </row>
    <row r="305" spans="6:7" ht="12.75">
      <c r="F305" s="32"/>
      <c r="G305" s="206"/>
    </row>
    <row r="306" spans="6:7" ht="12.75">
      <c r="F306" s="32"/>
      <c r="G306" s="206"/>
    </row>
    <row r="307" spans="6:7" ht="12.75">
      <c r="F307" s="32"/>
      <c r="G307" s="206"/>
    </row>
    <row r="308" spans="6:7" ht="12.75">
      <c r="F308" s="32"/>
      <c r="G308" s="206"/>
    </row>
    <row r="309" spans="6:7" ht="12.75">
      <c r="F309" s="32"/>
      <c r="G309" s="206"/>
    </row>
    <row r="310" spans="6:7" ht="12.75">
      <c r="F310" s="32"/>
      <c r="G310" s="206"/>
    </row>
    <row r="311" spans="6:7" ht="12.75">
      <c r="F311" s="32"/>
      <c r="G311" s="206"/>
    </row>
    <row r="312" spans="6:7" ht="12.75">
      <c r="F312" s="32"/>
      <c r="G312" s="206"/>
    </row>
    <row r="313" spans="6:7" ht="12.75">
      <c r="F313" s="32"/>
      <c r="G313" s="206"/>
    </row>
    <row r="314" spans="6:7" ht="12.75">
      <c r="F314" s="32"/>
      <c r="G314" s="206"/>
    </row>
    <row r="315" spans="6:7" ht="12.75">
      <c r="F315" s="32"/>
      <c r="G315" s="206"/>
    </row>
    <row r="316" spans="6:7" ht="12.75">
      <c r="F316" s="32"/>
      <c r="G316" s="206"/>
    </row>
    <row r="317" spans="6:7" ht="12.75">
      <c r="F317" s="32"/>
      <c r="G317" s="206"/>
    </row>
    <row r="318" spans="6:7" ht="12.75">
      <c r="F318" s="32"/>
      <c r="G318" s="206"/>
    </row>
    <row r="319" spans="6:7" ht="12.75">
      <c r="F319" s="32"/>
      <c r="G319" s="206"/>
    </row>
    <row r="320" spans="6:7" ht="12.75">
      <c r="F320" s="32"/>
      <c r="G320" s="206"/>
    </row>
    <row r="321" spans="6:7" ht="12.75">
      <c r="F321" s="32"/>
      <c r="G321" s="206"/>
    </row>
    <row r="322" spans="6:7" ht="12.75">
      <c r="F322" s="32"/>
      <c r="G322" s="206"/>
    </row>
    <row r="323" spans="6:7" ht="12.75">
      <c r="F323" s="32"/>
      <c r="G323" s="206"/>
    </row>
    <row r="324" spans="6:7" ht="12.75">
      <c r="F324" s="32"/>
      <c r="G324" s="206"/>
    </row>
    <row r="325" spans="6:7" ht="12.75">
      <c r="F325" s="32"/>
      <c r="G325" s="206"/>
    </row>
    <row r="326" spans="6:7" ht="12.75">
      <c r="F326" s="32"/>
      <c r="G326" s="206"/>
    </row>
    <row r="327" spans="6:7" ht="12.75">
      <c r="F327" s="32"/>
      <c r="G327" s="206"/>
    </row>
    <row r="328" spans="6:7" ht="12.75">
      <c r="F328" s="32"/>
      <c r="G328" s="206"/>
    </row>
    <row r="329" spans="6:7" ht="12.75">
      <c r="F329" s="32"/>
      <c r="G329" s="206"/>
    </row>
    <row r="330" spans="6:7" ht="12.75">
      <c r="F330" s="32"/>
      <c r="G330" s="206"/>
    </row>
    <row r="331" spans="6:7" ht="12.75">
      <c r="F331" s="32"/>
      <c r="G331" s="206"/>
    </row>
    <row r="332" spans="6:7" ht="12.75">
      <c r="F332" s="32"/>
      <c r="G332" s="206"/>
    </row>
    <row r="333" spans="6:7" ht="12.75">
      <c r="F333" s="32"/>
      <c r="G333" s="206"/>
    </row>
    <row r="334" spans="6:7" ht="12.75">
      <c r="F334" s="32"/>
      <c r="G334" s="206"/>
    </row>
    <row r="335" spans="6:7" ht="12.75">
      <c r="F335" s="32"/>
      <c r="G335" s="206"/>
    </row>
    <row r="336" spans="6:7" ht="12.75">
      <c r="F336" s="32"/>
      <c r="G336" s="206"/>
    </row>
    <row r="337" spans="6:7" ht="12.75">
      <c r="F337" s="32"/>
      <c r="G337" s="206"/>
    </row>
    <row r="338" spans="6:7" ht="12.75">
      <c r="F338" s="32"/>
      <c r="G338" s="206"/>
    </row>
    <row r="339" spans="6:7" ht="12.75">
      <c r="F339" s="32"/>
      <c r="G339" s="206"/>
    </row>
    <row r="340" spans="6:7" ht="12.75">
      <c r="F340" s="32"/>
      <c r="G340" s="206"/>
    </row>
    <row r="341" spans="6:7" ht="12.75">
      <c r="F341" s="32"/>
      <c r="G341" s="206"/>
    </row>
    <row r="342" spans="6:7" ht="12.75">
      <c r="F342" s="32"/>
      <c r="G342" s="206"/>
    </row>
    <row r="343" spans="6:7" ht="12.75">
      <c r="F343" s="32"/>
      <c r="G343" s="206"/>
    </row>
    <row r="344" spans="6:7" ht="12.75">
      <c r="F344" s="32"/>
      <c r="G344" s="206"/>
    </row>
    <row r="345" spans="6:7" ht="12.75">
      <c r="F345" s="32"/>
      <c r="G345" s="206"/>
    </row>
    <row r="346" spans="6:7" ht="12.75">
      <c r="F346" s="32"/>
      <c r="G346" s="206"/>
    </row>
    <row r="347" spans="6:7" ht="12.75">
      <c r="F347" s="32"/>
      <c r="G347" s="206"/>
    </row>
    <row r="348" spans="6:7" ht="12.75">
      <c r="F348" s="32"/>
      <c r="G348" s="206"/>
    </row>
    <row r="349" spans="6:7" ht="12.75">
      <c r="F349" s="32"/>
      <c r="G349" s="206"/>
    </row>
    <row r="350" spans="6:7" ht="12.75">
      <c r="F350" s="32"/>
      <c r="G350" s="206"/>
    </row>
    <row r="351" spans="6:7" ht="12.75">
      <c r="F351" s="32"/>
      <c r="G351" s="206"/>
    </row>
    <row r="352" spans="6:7" ht="12.75">
      <c r="F352" s="32"/>
      <c r="G352" s="206"/>
    </row>
    <row r="353" spans="6:7" ht="12.75">
      <c r="F353" s="32"/>
      <c r="G353" s="206"/>
    </row>
    <row r="354" spans="6:7" ht="12.75">
      <c r="F354" s="32"/>
      <c r="G354" s="206"/>
    </row>
    <row r="355" spans="6:7" ht="12.75">
      <c r="F355" s="32"/>
      <c r="G355" s="206"/>
    </row>
    <row r="356" spans="6:7" ht="12.75">
      <c r="F356" s="32"/>
      <c r="G356" s="206"/>
    </row>
    <row r="357" spans="6:7" ht="12.75">
      <c r="F357" s="32"/>
      <c r="G357" s="206"/>
    </row>
    <row r="358" spans="6:7" ht="12.75">
      <c r="F358" s="32"/>
      <c r="G358" s="206"/>
    </row>
    <row r="359" spans="6:7" ht="12.75">
      <c r="F359" s="32"/>
      <c r="G359" s="206"/>
    </row>
    <row r="360" spans="6:7" ht="12.75">
      <c r="F360" s="32"/>
      <c r="G360" s="206"/>
    </row>
    <row r="361" spans="6:7" ht="12.75">
      <c r="F361" s="32"/>
      <c r="G361" s="206"/>
    </row>
    <row r="362" spans="6:7" ht="12.75">
      <c r="F362" s="32"/>
      <c r="G362" s="206"/>
    </row>
    <row r="363" spans="6:7" ht="12.75">
      <c r="F363" s="32"/>
      <c r="G363" s="206"/>
    </row>
    <row r="364" spans="6:7" ht="12.75">
      <c r="F364" s="32"/>
      <c r="G364" s="206"/>
    </row>
    <row r="365" spans="6:7" ht="12.75">
      <c r="F365" s="32"/>
      <c r="G365" s="206"/>
    </row>
    <row r="366" spans="6:7" ht="12.75">
      <c r="F366" s="32"/>
      <c r="G366" s="206"/>
    </row>
    <row r="367" spans="6:7" ht="12.75">
      <c r="F367" s="32"/>
      <c r="G367" s="206"/>
    </row>
    <row r="368" spans="6:7" ht="12.75">
      <c r="F368" s="32"/>
      <c r="G368" s="206"/>
    </row>
    <row r="369" spans="6:7" ht="12.75">
      <c r="F369" s="32"/>
      <c r="G369" s="206"/>
    </row>
    <row r="370" spans="6:7" ht="12.75">
      <c r="F370" s="32"/>
      <c r="G370" s="206"/>
    </row>
    <row r="371" spans="6:7" ht="12.75">
      <c r="F371" s="32"/>
      <c r="G371" s="206"/>
    </row>
    <row r="372" spans="6:7" ht="12.75">
      <c r="F372" s="32"/>
      <c r="G372" s="206"/>
    </row>
    <row r="373" spans="6:7" ht="12.75">
      <c r="F373" s="32"/>
      <c r="G373" s="206"/>
    </row>
    <row r="374" spans="6:7" ht="12.75">
      <c r="F374" s="32"/>
      <c r="G374" s="206"/>
    </row>
    <row r="375" spans="6:7" ht="12.75">
      <c r="F375" s="32"/>
      <c r="G375" s="206"/>
    </row>
    <row r="376" spans="6:7" ht="12.75">
      <c r="F376" s="32"/>
      <c r="G376" s="206"/>
    </row>
    <row r="377" spans="6:7" ht="12.75">
      <c r="F377" s="32"/>
      <c r="G377" s="206"/>
    </row>
    <row r="378" spans="6:7" ht="12.75">
      <c r="F378" s="32"/>
      <c r="G378" s="206"/>
    </row>
    <row r="379" spans="6:7" ht="12.75">
      <c r="F379" s="32"/>
      <c r="G379" s="206"/>
    </row>
    <row r="380" spans="6:7" ht="12.75">
      <c r="F380" s="32"/>
      <c r="G380" s="206"/>
    </row>
    <row r="381" spans="6:7" ht="12.75">
      <c r="F381" s="32"/>
      <c r="G381" s="206"/>
    </row>
    <row r="382" spans="6:7" ht="12.75">
      <c r="F382" s="32"/>
      <c r="G382" s="206"/>
    </row>
    <row r="383" spans="6:7" ht="12.75">
      <c r="F383" s="32"/>
      <c r="G383" s="206"/>
    </row>
    <row r="384" spans="6:7" ht="12.75">
      <c r="F384" s="32"/>
      <c r="G384" s="206"/>
    </row>
    <row r="385" spans="6:7" ht="12.75">
      <c r="F385" s="32"/>
      <c r="G385" s="206"/>
    </row>
    <row r="386" spans="6:7" ht="12.75">
      <c r="F386" s="32"/>
      <c r="G386" s="206"/>
    </row>
    <row r="387" spans="6:7" ht="12.75">
      <c r="F387" s="32"/>
      <c r="G387" s="206"/>
    </row>
    <row r="388" spans="6:7" ht="12.75">
      <c r="F388" s="32"/>
      <c r="G388" s="206"/>
    </row>
    <row r="389" spans="6:7" ht="12.75">
      <c r="F389" s="32"/>
      <c r="G389" s="206"/>
    </row>
    <row r="390" spans="6:7" ht="12.75">
      <c r="F390" s="32"/>
      <c r="G390" s="206"/>
    </row>
    <row r="391" spans="6:7" ht="12.75">
      <c r="F391" s="32"/>
      <c r="G391" s="206"/>
    </row>
    <row r="392" spans="6:7" ht="12.75">
      <c r="F392" s="32"/>
      <c r="G392" s="206"/>
    </row>
    <row r="393" spans="6:7" ht="12.75">
      <c r="F393" s="32"/>
      <c r="G393" s="206"/>
    </row>
    <row r="394" spans="6:7" ht="12.75">
      <c r="F394" s="32"/>
      <c r="G394" s="206"/>
    </row>
    <row r="395" spans="6:7" ht="12.75">
      <c r="F395" s="32"/>
      <c r="G395" s="206"/>
    </row>
    <row r="396" spans="6:7" ht="12.75">
      <c r="F396" s="32"/>
      <c r="G396" s="206"/>
    </row>
    <row r="397" spans="6:7" ht="12.75">
      <c r="F397" s="32"/>
      <c r="G397" s="206"/>
    </row>
    <row r="398" spans="6:7" ht="12.75">
      <c r="F398" s="32"/>
      <c r="G398" s="206"/>
    </row>
    <row r="399" spans="6:7" ht="12.75">
      <c r="F399" s="32"/>
      <c r="G399" s="206"/>
    </row>
    <row r="400" spans="6:7" ht="12.75">
      <c r="F400" s="32"/>
      <c r="G400" s="206"/>
    </row>
    <row r="401" spans="6:7" ht="12.75">
      <c r="F401" s="32"/>
      <c r="G401" s="206"/>
    </row>
    <row r="402" spans="6:7" ht="12.75">
      <c r="F402" s="32"/>
      <c r="G402" s="206"/>
    </row>
    <row r="403" spans="6:7" ht="12.75">
      <c r="F403" s="32"/>
      <c r="G403" s="206"/>
    </row>
    <row r="404" spans="6:7" ht="12.75">
      <c r="F404" s="32"/>
      <c r="G404" s="206"/>
    </row>
    <row r="405" spans="6:7" ht="12.75">
      <c r="F405" s="32"/>
      <c r="G405" s="206"/>
    </row>
    <row r="406" spans="6:7" ht="12.75">
      <c r="F406" s="32"/>
      <c r="G406" s="206"/>
    </row>
    <row r="407" spans="6:7" ht="12.75">
      <c r="F407" s="32"/>
      <c r="G407" s="206"/>
    </row>
    <row r="408" spans="6:7" ht="12.75">
      <c r="F408" s="32"/>
      <c r="G408" s="206"/>
    </row>
    <row r="409" spans="6:7" ht="12.75">
      <c r="F409" s="32"/>
      <c r="G409" s="206"/>
    </row>
    <row r="410" spans="6:7" ht="12.75">
      <c r="F410" s="32"/>
      <c r="G410" s="206"/>
    </row>
    <row r="411" spans="6:7" ht="12.75">
      <c r="F411" s="32"/>
      <c r="G411" s="206"/>
    </row>
    <row r="412" spans="6:7" ht="12.75">
      <c r="F412" s="32"/>
      <c r="G412" s="206"/>
    </row>
    <row r="413" spans="6:7" ht="12.75">
      <c r="F413" s="32"/>
      <c r="G413" s="206"/>
    </row>
    <row r="414" spans="6:7" ht="12.75">
      <c r="F414" s="32"/>
      <c r="G414" s="206"/>
    </row>
    <row r="415" spans="6:7" ht="12.75">
      <c r="F415" s="32"/>
      <c r="G415" s="206"/>
    </row>
    <row r="416" spans="6:7" ht="12.75">
      <c r="F416" s="32"/>
      <c r="G416" s="206"/>
    </row>
    <row r="417" spans="6:7" ht="12.75">
      <c r="F417" s="32"/>
      <c r="G417" s="206"/>
    </row>
    <row r="418" spans="6:7" ht="12.75">
      <c r="F418" s="32"/>
      <c r="G418" s="206"/>
    </row>
    <row r="419" spans="6:7" ht="12.75">
      <c r="F419" s="32"/>
      <c r="G419" s="206"/>
    </row>
    <row r="420" spans="6:7" ht="12.75">
      <c r="F420" s="32"/>
      <c r="G420" s="206"/>
    </row>
    <row r="421" spans="6:7" ht="12.75">
      <c r="F421" s="32"/>
      <c r="G421" s="206"/>
    </row>
    <row r="422" spans="6:7" ht="12.75">
      <c r="F422" s="32"/>
      <c r="G422" s="206"/>
    </row>
    <row r="423" spans="6:7" ht="12.75">
      <c r="F423" s="32"/>
      <c r="G423" s="206"/>
    </row>
    <row r="424" spans="6:7" ht="12.75">
      <c r="F424" s="32"/>
      <c r="G424" s="206"/>
    </row>
    <row r="425" spans="6:7" ht="12.75">
      <c r="F425" s="32"/>
      <c r="G425" s="206"/>
    </row>
    <row r="426" spans="6:7" ht="12.75">
      <c r="F426" s="32"/>
      <c r="G426" s="206"/>
    </row>
    <row r="427" spans="6:7" ht="12.75">
      <c r="F427" s="32"/>
      <c r="G427" s="206"/>
    </row>
    <row r="428" spans="6:7" ht="12.75">
      <c r="F428" s="32"/>
      <c r="G428" s="206"/>
    </row>
    <row r="429" spans="6:7" ht="12.75">
      <c r="F429" s="32"/>
      <c r="G429" s="206"/>
    </row>
    <row r="430" spans="6:7" ht="12.75">
      <c r="F430" s="32"/>
      <c r="G430" s="206"/>
    </row>
    <row r="431" spans="6:7" ht="12.75">
      <c r="F431" s="32"/>
      <c r="G431" s="206"/>
    </row>
    <row r="432" spans="6:7" ht="12.75">
      <c r="F432" s="32"/>
      <c r="G432" s="206"/>
    </row>
    <row r="433" spans="6:7" ht="12.75">
      <c r="F433" s="32"/>
      <c r="G433" s="206"/>
    </row>
    <row r="434" spans="6:7" ht="12.75">
      <c r="F434" s="32"/>
      <c r="G434" s="206"/>
    </row>
    <row r="435" spans="6:7" ht="12.75">
      <c r="F435" s="32"/>
      <c r="G435" s="206"/>
    </row>
    <row r="436" spans="6:7" ht="12.75">
      <c r="F436" s="32"/>
      <c r="G436" s="206"/>
    </row>
    <row r="437" spans="6:7" ht="12.75">
      <c r="F437" s="32"/>
      <c r="G437" s="206"/>
    </row>
    <row r="438" spans="6:7" ht="12.75">
      <c r="F438" s="32"/>
      <c r="G438" s="206"/>
    </row>
    <row r="439" spans="6:7" ht="12.75">
      <c r="F439" s="32"/>
      <c r="G439" s="206"/>
    </row>
    <row r="440" spans="6:7" ht="12.75">
      <c r="F440" s="32"/>
      <c r="G440" s="206"/>
    </row>
    <row r="441" spans="6:7" ht="12.75">
      <c r="F441" s="32"/>
      <c r="G441" s="206"/>
    </row>
    <row r="442" spans="6:7" ht="12.75">
      <c r="F442" s="32"/>
      <c r="G442" s="206"/>
    </row>
    <row r="443" spans="6:7" ht="12.75">
      <c r="F443" s="32"/>
      <c r="G443" s="206"/>
    </row>
    <row r="444" spans="6:7" ht="12.75">
      <c r="F444" s="32"/>
      <c r="G444" s="206"/>
    </row>
    <row r="445" spans="6:7" ht="12.75">
      <c r="F445" s="32"/>
      <c r="G445" s="206"/>
    </row>
    <row r="446" spans="6:7" ht="12.75">
      <c r="F446" s="32"/>
      <c r="G446" s="206"/>
    </row>
    <row r="447" spans="6:7" ht="12.75">
      <c r="F447" s="32"/>
      <c r="G447" s="206"/>
    </row>
    <row r="448" spans="6:7" ht="12.75">
      <c r="F448" s="32"/>
      <c r="G448" s="206"/>
    </row>
    <row r="449" spans="6:7" ht="12.75">
      <c r="F449" s="32"/>
      <c r="G449" s="206"/>
    </row>
    <row r="450" spans="6:7" ht="12.75">
      <c r="F450" s="32"/>
      <c r="G450" s="206"/>
    </row>
    <row r="451" spans="6:7" ht="12.75">
      <c r="F451" s="32"/>
      <c r="G451" s="206"/>
    </row>
    <row r="452" spans="6:7" ht="12.75">
      <c r="F452" s="32"/>
      <c r="G452" s="206"/>
    </row>
    <row r="453" spans="6:7" ht="12.75">
      <c r="F453" s="32"/>
      <c r="G453" s="206"/>
    </row>
    <row r="454" spans="6:7" ht="12.75">
      <c r="F454" s="32"/>
      <c r="G454" s="206"/>
    </row>
    <row r="455" spans="6:7" ht="12.75">
      <c r="F455" s="32"/>
      <c r="G455" s="206"/>
    </row>
    <row r="456" spans="6:7" ht="12.75">
      <c r="F456" s="32"/>
      <c r="G456" s="206"/>
    </row>
    <row r="457" spans="6:7" ht="12.75">
      <c r="F457" s="32"/>
      <c r="G457" s="206"/>
    </row>
    <row r="458" spans="6:7" ht="12.75">
      <c r="F458" s="32"/>
      <c r="G458" s="206"/>
    </row>
    <row r="459" spans="6:7" ht="12.75">
      <c r="F459" s="32"/>
      <c r="G459" s="206"/>
    </row>
    <row r="460" spans="6:7" ht="12.75">
      <c r="F460" s="32"/>
      <c r="G460" s="206"/>
    </row>
    <row r="461" spans="6:7" ht="12.75">
      <c r="F461" s="32"/>
      <c r="G461" s="206"/>
    </row>
    <row r="462" spans="6:7" ht="12.75">
      <c r="F462" s="32"/>
      <c r="G462" s="206"/>
    </row>
    <row r="463" spans="6:7" ht="12.75">
      <c r="F463" s="32"/>
      <c r="G463" s="206"/>
    </row>
    <row r="464" spans="6:7" ht="12.75">
      <c r="F464" s="32"/>
      <c r="G464" s="206"/>
    </row>
    <row r="465" spans="6:7" ht="12.75">
      <c r="F465" s="32"/>
      <c r="G465" s="206"/>
    </row>
    <row r="466" spans="6:7" ht="12.75">
      <c r="F466" s="32"/>
      <c r="G466" s="206"/>
    </row>
    <row r="467" spans="6:7" ht="12.75">
      <c r="F467" s="32"/>
      <c r="G467" s="206"/>
    </row>
    <row r="468" spans="6:7" ht="12.75">
      <c r="F468" s="32"/>
      <c r="G468" s="206"/>
    </row>
    <row r="469" spans="6:7" ht="12.75">
      <c r="F469" s="32"/>
      <c r="G469" s="206"/>
    </row>
    <row r="470" spans="6:7" ht="12.75">
      <c r="F470" s="32"/>
      <c r="G470" s="206"/>
    </row>
    <row r="471" spans="6:7" ht="12.75">
      <c r="F471" s="32"/>
      <c r="G471" s="206"/>
    </row>
    <row r="472" spans="6:7" ht="12.75">
      <c r="F472" s="32"/>
      <c r="G472" s="206"/>
    </row>
    <row r="473" spans="6:7" ht="12.75">
      <c r="F473" s="32"/>
      <c r="G473" s="206"/>
    </row>
    <row r="474" spans="6:7" ht="12.75">
      <c r="F474" s="32"/>
      <c r="G474" s="206"/>
    </row>
    <row r="475" spans="6:7" ht="12.75">
      <c r="F475" s="32"/>
      <c r="G475" s="206"/>
    </row>
    <row r="476" spans="6:7" ht="12.75">
      <c r="F476" s="32"/>
      <c r="G476" s="206"/>
    </row>
    <row r="477" spans="6:7" ht="12.75">
      <c r="F477" s="32"/>
      <c r="G477" s="206"/>
    </row>
    <row r="478" spans="6:7" ht="12.75">
      <c r="F478" s="32"/>
      <c r="G478" s="206"/>
    </row>
    <row r="479" spans="6:7" ht="12.75">
      <c r="F479" s="32"/>
      <c r="G479" s="206"/>
    </row>
    <row r="480" spans="6:7" ht="12.75">
      <c r="F480" s="32"/>
      <c r="G480" s="206"/>
    </row>
    <row r="481" spans="6:7" ht="12.75">
      <c r="F481" s="32"/>
      <c r="G481" s="206"/>
    </row>
    <row r="482" spans="6:7" ht="12.75">
      <c r="F482" s="32"/>
      <c r="G482" s="206"/>
    </row>
    <row r="483" spans="6:7" ht="12.75">
      <c r="F483" s="32"/>
      <c r="G483" s="206"/>
    </row>
    <row r="484" spans="6:7" ht="12.75">
      <c r="F484" s="32"/>
      <c r="G484" s="206"/>
    </row>
    <row r="485" spans="6:7" ht="12.75">
      <c r="F485" s="32"/>
      <c r="G485" s="206"/>
    </row>
    <row r="486" spans="6:7" ht="12.75">
      <c r="F486" s="32"/>
      <c r="G486" s="206"/>
    </row>
    <row r="487" spans="6:7" ht="12.75">
      <c r="F487" s="32"/>
      <c r="G487" s="206"/>
    </row>
    <row r="488" spans="6:7" ht="12.75">
      <c r="F488" s="32"/>
      <c r="G488" s="206"/>
    </row>
    <row r="489" spans="6:7" ht="12.75">
      <c r="F489" s="32"/>
      <c r="G489" s="206"/>
    </row>
    <row r="490" spans="6:7" ht="12.75">
      <c r="F490" s="32"/>
      <c r="G490" s="206"/>
    </row>
    <row r="491" spans="6:7" ht="12.75">
      <c r="F491" s="32"/>
      <c r="G491" s="206"/>
    </row>
    <row r="492" spans="6:7" ht="12.75">
      <c r="F492" s="32"/>
      <c r="G492" s="206"/>
    </row>
    <row r="493" spans="6:7" ht="12.75">
      <c r="F493" s="32"/>
      <c r="G493" s="206"/>
    </row>
    <row r="494" spans="6:7" ht="12.75">
      <c r="F494" s="32"/>
      <c r="G494" s="206"/>
    </row>
    <row r="495" spans="6:7" ht="12.75">
      <c r="F495" s="32"/>
      <c r="G495" s="206"/>
    </row>
    <row r="496" spans="6:7" ht="12.75">
      <c r="F496" s="32"/>
      <c r="G496" s="206"/>
    </row>
    <row r="497" spans="6:7" ht="12.75">
      <c r="F497" s="32"/>
      <c r="G497" s="206"/>
    </row>
    <row r="498" spans="6:7" ht="12.75">
      <c r="F498" s="32"/>
      <c r="G498" s="206"/>
    </row>
    <row r="499" spans="6:7" ht="12.75">
      <c r="F499" s="32"/>
      <c r="G499" s="206"/>
    </row>
    <row r="500" spans="6:7" ht="12.75">
      <c r="F500" s="32"/>
      <c r="G500" s="206"/>
    </row>
    <row r="501" spans="6:7" ht="12.75">
      <c r="F501" s="32"/>
      <c r="G501" s="206"/>
    </row>
    <row r="502" spans="6:7" ht="12.75">
      <c r="F502" s="32"/>
      <c r="G502" s="206"/>
    </row>
    <row r="503" spans="6:7" ht="12.75">
      <c r="F503" s="32"/>
      <c r="G503" s="206"/>
    </row>
    <row r="504" spans="6:7" ht="12.75">
      <c r="F504" s="32"/>
      <c r="G504" s="206"/>
    </row>
    <row r="505" spans="6:7" ht="12.75">
      <c r="F505" s="32"/>
      <c r="G505" s="206"/>
    </row>
    <row r="506" spans="6:7" ht="12.75">
      <c r="F506" s="32"/>
      <c r="G506" s="206"/>
    </row>
    <row r="507" spans="6:7" ht="12.75">
      <c r="F507" s="32"/>
      <c r="G507" s="206"/>
    </row>
    <row r="508" spans="6:7" ht="12.75">
      <c r="F508" s="32"/>
      <c r="G508" s="206"/>
    </row>
    <row r="509" spans="6:7" ht="12.75">
      <c r="F509" s="32"/>
      <c r="G509" s="206"/>
    </row>
    <row r="510" spans="6:7" ht="12.75">
      <c r="F510" s="32"/>
      <c r="G510" s="206"/>
    </row>
    <row r="511" spans="6:7" ht="12.75">
      <c r="F511" s="32"/>
      <c r="G511" s="206"/>
    </row>
    <row r="512" spans="6:7" ht="12.75">
      <c r="F512" s="32"/>
      <c r="G512" s="206"/>
    </row>
    <row r="513" spans="6:7" ht="12.75">
      <c r="F513" s="32"/>
      <c r="G513" s="206"/>
    </row>
    <row r="514" spans="6:7" ht="12.75">
      <c r="F514" s="32"/>
      <c r="G514" s="206"/>
    </row>
    <row r="515" spans="6:7" ht="12.75">
      <c r="F515" s="32"/>
      <c r="G515" s="206"/>
    </row>
    <row r="516" spans="6:7" ht="12.75">
      <c r="F516" s="32"/>
      <c r="G516" s="206"/>
    </row>
    <row r="517" spans="6:7" ht="12.75">
      <c r="F517" s="32"/>
      <c r="G517" s="206"/>
    </row>
    <row r="518" spans="6:7" ht="12.75">
      <c r="F518" s="32"/>
      <c r="G518" s="206"/>
    </row>
    <row r="519" spans="6:7" ht="12.75">
      <c r="F519" s="32"/>
      <c r="G519" s="206"/>
    </row>
    <row r="520" spans="6:7" ht="12.75">
      <c r="F520" s="32"/>
      <c r="G520" s="206"/>
    </row>
    <row r="521" spans="6:7" ht="12.75">
      <c r="F521" s="32"/>
      <c r="G521" s="206"/>
    </row>
    <row r="522" spans="6:7" ht="12.75">
      <c r="F522" s="32"/>
      <c r="G522" s="206"/>
    </row>
    <row r="523" spans="6:7" ht="12.75">
      <c r="F523" s="32"/>
      <c r="G523" s="206"/>
    </row>
    <row r="524" spans="6:7" ht="12.75">
      <c r="F524" s="32"/>
      <c r="G524" s="206"/>
    </row>
    <row r="525" spans="6:7" ht="12.75">
      <c r="F525" s="32"/>
      <c r="G525" s="206"/>
    </row>
    <row r="526" spans="6:7" ht="12.75">
      <c r="F526" s="32"/>
      <c r="G526" s="206"/>
    </row>
    <row r="527" spans="6:7" ht="12.75">
      <c r="F527" s="32"/>
      <c r="G527" s="206"/>
    </row>
    <row r="528" spans="6:7" ht="12.75">
      <c r="F528" s="32"/>
      <c r="G528" s="206"/>
    </row>
    <row r="529" spans="6:7" ht="12.75">
      <c r="F529" s="32"/>
      <c r="G529" s="206"/>
    </row>
    <row r="530" spans="6:7" ht="12.75">
      <c r="F530" s="32"/>
      <c r="G530" s="206"/>
    </row>
    <row r="531" spans="6:7" ht="12.75">
      <c r="F531" s="32"/>
      <c r="G531" s="206"/>
    </row>
    <row r="532" spans="6:7" ht="12.75">
      <c r="F532" s="32"/>
      <c r="G532" s="206"/>
    </row>
    <row r="533" spans="6:7" ht="12.75">
      <c r="F533" s="32"/>
      <c r="G533" s="206"/>
    </row>
    <row r="534" spans="6:7" ht="12.75">
      <c r="F534" s="32"/>
      <c r="G534" s="206"/>
    </row>
    <row r="535" spans="6:7" ht="12.75">
      <c r="F535" s="32"/>
      <c r="G535" s="206"/>
    </row>
    <row r="536" spans="6:7" ht="12.75">
      <c r="F536" s="32"/>
      <c r="G536" s="206"/>
    </row>
    <row r="537" spans="6:7" ht="12.75">
      <c r="F537" s="32"/>
      <c r="G537" s="206"/>
    </row>
    <row r="538" spans="6:7" ht="12.75">
      <c r="F538" s="32"/>
      <c r="G538" s="206"/>
    </row>
    <row r="539" spans="6:7" ht="12.75">
      <c r="F539" s="32"/>
      <c r="G539" s="206"/>
    </row>
    <row r="540" spans="6:7" ht="12.75">
      <c r="F540" s="32"/>
      <c r="G540" s="206"/>
    </row>
    <row r="541" spans="6:7" ht="12.75">
      <c r="F541" s="32"/>
      <c r="G541" s="206"/>
    </row>
    <row r="542" spans="6:7" ht="12.75">
      <c r="F542" s="32"/>
      <c r="G542" s="206"/>
    </row>
    <row r="543" spans="6:7" ht="12.75">
      <c r="F543" s="32"/>
      <c r="G543" s="206"/>
    </row>
    <row r="544" spans="6:7" ht="12.75">
      <c r="F544" s="32"/>
      <c r="G544" s="206"/>
    </row>
    <row r="545" spans="6:7" ht="12.75">
      <c r="F545" s="32"/>
      <c r="G545" s="206"/>
    </row>
    <row r="546" spans="6:7" ht="12.75">
      <c r="F546" s="32"/>
      <c r="G546" s="206"/>
    </row>
    <row r="547" spans="6:7" ht="12.75">
      <c r="F547" s="32"/>
      <c r="G547" s="206"/>
    </row>
    <row r="548" spans="6:7" ht="12.75">
      <c r="F548" s="32"/>
      <c r="G548" s="206"/>
    </row>
    <row r="549" spans="6:7" ht="12.75">
      <c r="F549" s="32"/>
      <c r="G549" s="206"/>
    </row>
    <row r="550" spans="6:7" ht="12.75">
      <c r="F550" s="32"/>
      <c r="G550" s="206"/>
    </row>
    <row r="551" spans="6:7" ht="12.75">
      <c r="F551" s="32"/>
      <c r="G551" s="206"/>
    </row>
    <row r="552" spans="6:7" ht="12.75">
      <c r="F552" s="32"/>
      <c r="G552" s="206"/>
    </row>
    <row r="553" spans="6:7" ht="12.75">
      <c r="F553" s="32"/>
      <c r="G553" s="206"/>
    </row>
    <row r="554" spans="6:7" ht="12.75">
      <c r="F554" s="32"/>
      <c r="G554" s="206"/>
    </row>
    <row r="555" spans="6:7" ht="12.75">
      <c r="F555" s="32"/>
      <c r="G555" s="206"/>
    </row>
    <row r="556" spans="6:7" ht="12.75">
      <c r="F556" s="32"/>
      <c r="G556" s="206"/>
    </row>
    <row r="557" spans="6:7" ht="12.75">
      <c r="F557" s="32"/>
      <c r="G557" s="206"/>
    </row>
    <row r="558" spans="6:7" ht="12.75">
      <c r="F558" s="32"/>
      <c r="G558" s="206"/>
    </row>
    <row r="559" spans="6:7" ht="12.75">
      <c r="F559" s="32"/>
      <c r="G559" s="206"/>
    </row>
    <row r="560" spans="6:7" ht="12.75">
      <c r="F560" s="32"/>
      <c r="G560" s="206"/>
    </row>
    <row r="561" spans="6:7" ht="12.75">
      <c r="F561" s="32"/>
      <c r="G561" s="206"/>
    </row>
    <row r="562" spans="6:7" ht="12.75">
      <c r="F562" s="32"/>
      <c r="G562" s="206"/>
    </row>
    <row r="563" spans="6:7" ht="12.75">
      <c r="F563" s="32"/>
      <c r="G563" s="206"/>
    </row>
    <row r="564" spans="6:7" ht="12.75">
      <c r="F564" s="32"/>
      <c r="G564" s="206"/>
    </row>
    <row r="565" spans="6:7" ht="12.75">
      <c r="F565" s="32"/>
      <c r="G565" s="206"/>
    </row>
    <row r="566" spans="6:7" ht="12.75">
      <c r="F566" s="32"/>
      <c r="G566" s="206"/>
    </row>
    <row r="567" spans="6:7" ht="12.75">
      <c r="F567" s="32"/>
      <c r="G567" s="206"/>
    </row>
    <row r="568" spans="6:7" ht="12.75">
      <c r="F568" s="32"/>
      <c r="G568" s="206"/>
    </row>
    <row r="569" spans="6:7" ht="12.75">
      <c r="F569" s="32"/>
      <c r="G569" s="206"/>
    </row>
    <row r="570" spans="6:7" ht="12.75">
      <c r="F570" s="32"/>
      <c r="G570" s="206"/>
    </row>
    <row r="571" spans="6:7" ht="12.75">
      <c r="F571" s="32"/>
      <c r="G571" s="206"/>
    </row>
    <row r="572" spans="6:7" ht="12.75">
      <c r="F572" s="32"/>
      <c r="G572" s="206"/>
    </row>
    <row r="573" spans="6:7" ht="12.75">
      <c r="F573" s="32"/>
      <c r="G573" s="206"/>
    </row>
    <row r="574" spans="6:7" ht="12.75">
      <c r="F574" s="32"/>
      <c r="G574" s="206"/>
    </row>
    <row r="575" spans="6:7" ht="12.75">
      <c r="F575" s="32"/>
      <c r="G575" s="206"/>
    </row>
    <row r="576" spans="6:7" ht="12.75">
      <c r="F576" s="32"/>
      <c r="G576" s="206"/>
    </row>
    <row r="577" spans="6:7" ht="12.75">
      <c r="F577" s="32"/>
      <c r="G577" s="206"/>
    </row>
    <row r="578" spans="6:7" ht="12.75">
      <c r="F578" s="32"/>
      <c r="G578" s="206"/>
    </row>
    <row r="579" spans="6:7" ht="12.75">
      <c r="F579" s="32"/>
      <c r="G579" s="206"/>
    </row>
    <row r="580" spans="6:7" ht="12.75">
      <c r="F580" s="32"/>
      <c r="G580" s="206"/>
    </row>
    <row r="581" spans="6:7" ht="12.75">
      <c r="F581" s="32"/>
      <c r="G581" s="206"/>
    </row>
    <row r="582" spans="6:7" ht="12.75">
      <c r="F582" s="32"/>
      <c r="G582" s="206"/>
    </row>
    <row r="583" spans="6:7" ht="12.75">
      <c r="F583" s="32"/>
      <c r="G583" s="206"/>
    </row>
    <row r="584" spans="6:7" ht="12.75">
      <c r="F584" s="32"/>
      <c r="G584" s="206"/>
    </row>
    <row r="585" spans="6:7" ht="12.75">
      <c r="F585" s="32"/>
      <c r="G585" s="206"/>
    </row>
    <row r="586" spans="6:7" ht="12.75">
      <c r="F586" s="32"/>
      <c r="G586" s="206"/>
    </row>
    <row r="587" spans="6:7" ht="12.75">
      <c r="F587" s="32"/>
      <c r="G587" s="206"/>
    </row>
    <row r="588" spans="6:7" ht="12.75">
      <c r="F588" s="32"/>
      <c r="G588" s="206"/>
    </row>
    <row r="589" spans="6:7" ht="12.75">
      <c r="F589" s="32"/>
      <c r="G589" s="206"/>
    </row>
    <row r="590" spans="6:7" ht="12.75">
      <c r="F590" s="32"/>
      <c r="G590" s="206"/>
    </row>
    <row r="591" spans="6:7" ht="12.75">
      <c r="F591" s="32"/>
      <c r="G591" s="206"/>
    </row>
    <row r="592" spans="6:7" ht="12.75">
      <c r="F592" s="32"/>
      <c r="G592" s="206"/>
    </row>
    <row r="593" spans="6:7" ht="12.75">
      <c r="F593" s="32"/>
      <c r="G593" s="206"/>
    </row>
    <row r="594" spans="6:7" ht="12.75">
      <c r="F594" s="32"/>
      <c r="G594" s="206"/>
    </row>
    <row r="595" spans="6:7" ht="12.75">
      <c r="F595" s="32"/>
      <c r="G595" s="206"/>
    </row>
    <row r="596" spans="6:7" ht="12.75">
      <c r="F596" s="32"/>
      <c r="G596" s="206"/>
    </row>
    <row r="597" spans="6:7" ht="12.75">
      <c r="F597" s="32"/>
      <c r="G597" s="206"/>
    </row>
    <row r="598" spans="6:7" ht="12.75">
      <c r="F598" s="32"/>
      <c r="G598" s="206"/>
    </row>
    <row r="599" spans="6:7" ht="12.75">
      <c r="F599" s="32"/>
      <c r="G599" s="206"/>
    </row>
    <row r="600" spans="6:7" ht="12.75">
      <c r="F600" s="32"/>
      <c r="G600" s="206"/>
    </row>
    <row r="601" spans="6:7" ht="12.75">
      <c r="F601" s="32"/>
      <c r="G601" s="206"/>
    </row>
    <row r="602" spans="6:7" ht="12.75">
      <c r="F602" s="32"/>
      <c r="G602" s="206"/>
    </row>
    <row r="603" spans="6:7" ht="12.75">
      <c r="F603" s="32"/>
      <c r="G603" s="206"/>
    </row>
    <row r="604" spans="6:7" ht="12.75">
      <c r="F604" s="32"/>
      <c r="G604" s="206"/>
    </row>
    <row r="605" spans="6:7" ht="12.75">
      <c r="F605" s="32"/>
      <c r="G605" s="206"/>
    </row>
    <row r="606" spans="6:7" ht="12.75">
      <c r="F606" s="32"/>
      <c r="G606" s="206"/>
    </row>
    <row r="607" spans="6:7" ht="12.75">
      <c r="F607" s="32"/>
      <c r="G607" s="206"/>
    </row>
    <row r="608" spans="6:7" ht="12.75">
      <c r="F608" s="32"/>
      <c r="G608" s="206"/>
    </row>
    <row r="609" spans="6:7" ht="12.75">
      <c r="F609" s="32"/>
      <c r="G609" s="206"/>
    </row>
    <row r="610" spans="6:7" ht="12.75">
      <c r="F610" s="32"/>
      <c r="G610" s="206"/>
    </row>
    <row r="611" spans="6:7" ht="12.75">
      <c r="F611" s="32"/>
      <c r="G611" s="206"/>
    </row>
    <row r="612" spans="6:7" ht="12.75">
      <c r="F612" s="32"/>
      <c r="G612" s="206"/>
    </row>
    <row r="613" spans="6:7" ht="12.75">
      <c r="F613" s="32"/>
      <c r="G613" s="206"/>
    </row>
    <row r="614" spans="6:7" ht="12.75">
      <c r="F614" s="32"/>
      <c r="G614" s="206"/>
    </row>
    <row r="615" spans="6:7" ht="12.75">
      <c r="F615" s="32"/>
      <c r="G615" s="206"/>
    </row>
    <row r="616" spans="6:7" ht="12.75">
      <c r="F616" s="32"/>
      <c r="G616" s="206"/>
    </row>
    <row r="617" spans="6:7" ht="12.75">
      <c r="F617" s="32"/>
      <c r="G617" s="206"/>
    </row>
    <row r="618" spans="6:7" ht="12.75">
      <c r="F618" s="32"/>
      <c r="G618" s="206"/>
    </row>
    <row r="619" spans="6:7" ht="12.75">
      <c r="F619" s="32"/>
      <c r="G619" s="206"/>
    </row>
    <row r="620" spans="6:7" ht="12.75">
      <c r="F620" s="32"/>
      <c r="G620" s="206"/>
    </row>
    <row r="621" spans="6:7" ht="12.75">
      <c r="F621" s="32"/>
      <c r="G621" s="206"/>
    </row>
    <row r="622" spans="6:7" ht="12.75">
      <c r="F622" s="32"/>
      <c r="G622" s="206"/>
    </row>
    <row r="623" spans="6:7" ht="12.75">
      <c r="F623" s="32"/>
      <c r="G623" s="206"/>
    </row>
    <row r="624" spans="6:7" ht="12.75">
      <c r="F624" s="32"/>
      <c r="G624" s="206"/>
    </row>
    <row r="625" spans="6:7" ht="12.75">
      <c r="F625" s="32"/>
      <c r="G625" s="206"/>
    </row>
    <row r="626" spans="6:7" ht="12.75">
      <c r="F626" s="32"/>
      <c r="G626" s="206"/>
    </row>
    <row r="627" spans="6:7" ht="12.75">
      <c r="F627" s="32"/>
      <c r="G627" s="206"/>
    </row>
    <row r="628" spans="6:7" ht="12.75">
      <c r="F628" s="32"/>
      <c r="G628" s="206"/>
    </row>
    <row r="629" spans="6:7" ht="12.75">
      <c r="F629" s="32"/>
      <c r="G629" s="206"/>
    </row>
    <row r="630" spans="6:7" ht="12.75">
      <c r="F630" s="32"/>
      <c r="G630" s="206"/>
    </row>
    <row r="631" spans="6:7" ht="12.75">
      <c r="F631" s="32"/>
      <c r="G631" s="206"/>
    </row>
    <row r="632" spans="6:7" ht="12.75">
      <c r="F632" s="32"/>
      <c r="G632" s="206"/>
    </row>
    <row r="633" spans="6:7" ht="12.75">
      <c r="F633" s="32"/>
      <c r="G633" s="206"/>
    </row>
    <row r="634" spans="6:7" ht="12.75">
      <c r="F634" s="32"/>
      <c r="G634" s="206"/>
    </row>
    <row r="635" spans="6:7" ht="12.75">
      <c r="F635" s="32"/>
      <c r="G635" s="206"/>
    </row>
    <row r="636" spans="6:7" ht="12.75">
      <c r="F636" s="32"/>
      <c r="G636" s="206"/>
    </row>
    <row r="637" spans="6:7" ht="12.75">
      <c r="F637" s="32"/>
      <c r="G637" s="206"/>
    </row>
    <row r="638" spans="6:7" ht="12.75">
      <c r="F638" s="32"/>
      <c r="G638" s="206"/>
    </row>
    <row r="639" spans="6:7" ht="12.75">
      <c r="F639" s="32"/>
      <c r="G639" s="206"/>
    </row>
    <row r="640" spans="6:7" ht="12.75">
      <c r="F640" s="32"/>
      <c r="G640" s="206"/>
    </row>
    <row r="641" spans="6:7" ht="12.75">
      <c r="F641" s="32"/>
      <c r="G641" s="206"/>
    </row>
    <row r="642" spans="6:7" ht="12.75">
      <c r="F642" s="32"/>
      <c r="G642" s="206"/>
    </row>
    <row r="643" spans="6:7" ht="12.75">
      <c r="F643" s="32"/>
      <c r="G643" s="206"/>
    </row>
    <row r="644" spans="6:7" ht="12.75">
      <c r="F644" s="32"/>
      <c r="G644" s="206"/>
    </row>
    <row r="645" spans="6:7" ht="12.75">
      <c r="F645" s="32"/>
      <c r="G645" s="206"/>
    </row>
    <row r="646" spans="6:7" ht="12.75">
      <c r="F646" s="32"/>
      <c r="G646" s="206"/>
    </row>
    <row r="647" spans="6:7" ht="12.75">
      <c r="F647" s="32"/>
      <c r="G647" s="206"/>
    </row>
    <row r="648" spans="6:7" ht="12.75">
      <c r="F648" s="32"/>
      <c r="G648" s="206"/>
    </row>
    <row r="649" spans="6:7" ht="12.75">
      <c r="F649" s="32"/>
      <c r="G649" s="206"/>
    </row>
    <row r="650" spans="6:7" ht="12.75">
      <c r="F650" s="32"/>
      <c r="G650" s="206"/>
    </row>
    <row r="651" spans="6:7" ht="12.75">
      <c r="F651" s="32"/>
      <c r="G651" s="206"/>
    </row>
    <row r="652" spans="6:7" ht="12.75">
      <c r="F652" s="32"/>
      <c r="G652" s="206"/>
    </row>
    <row r="653" spans="6:7" ht="12.75">
      <c r="F653" s="32"/>
      <c r="G653" s="206"/>
    </row>
    <row r="654" spans="6:7" ht="12.75">
      <c r="F654" s="32"/>
      <c r="G654" s="206"/>
    </row>
    <row r="655" spans="6:7" ht="12.75">
      <c r="F655" s="32"/>
      <c r="G655" s="206"/>
    </row>
    <row r="656" spans="6:7" ht="12.75">
      <c r="F656" s="32"/>
      <c r="G656" s="206"/>
    </row>
    <row r="657" spans="6:7" ht="12.75">
      <c r="F657" s="32"/>
      <c r="G657" s="206"/>
    </row>
    <row r="658" spans="6:7" ht="12.75">
      <c r="F658" s="32"/>
      <c r="G658" s="206"/>
    </row>
    <row r="659" spans="6:7" ht="12.75">
      <c r="F659" s="32"/>
      <c r="G659" s="206"/>
    </row>
    <row r="660" spans="6:7" ht="12.75">
      <c r="F660" s="32"/>
      <c r="G660" s="206"/>
    </row>
    <row r="661" spans="6:7" ht="12.75">
      <c r="F661" s="32"/>
      <c r="G661" s="206"/>
    </row>
    <row r="662" spans="6:7" ht="12.75">
      <c r="F662" s="32"/>
      <c r="G662" s="206"/>
    </row>
    <row r="663" spans="6:7" ht="12.75">
      <c r="F663" s="32"/>
      <c r="G663" s="206"/>
    </row>
    <row r="664" spans="6:7" ht="12.75">
      <c r="F664" s="32"/>
      <c r="G664" s="206"/>
    </row>
    <row r="665" spans="6:7" ht="12.75">
      <c r="F665" s="32"/>
      <c r="G665" s="206"/>
    </row>
    <row r="666" spans="6:7" ht="12.75">
      <c r="F666" s="32"/>
      <c r="G666" s="206"/>
    </row>
    <row r="667" spans="6:7" ht="12.75">
      <c r="F667" s="32"/>
      <c r="G667" s="206"/>
    </row>
    <row r="668" spans="6:7" ht="12.75">
      <c r="F668" s="32"/>
      <c r="G668" s="206"/>
    </row>
    <row r="669" spans="6:7" ht="12.75">
      <c r="F669" s="32"/>
      <c r="G669" s="206"/>
    </row>
    <row r="670" spans="6:7" ht="12.75">
      <c r="F670" s="32"/>
      <c r="G670" s="206"/>
    </row>
    <row r="671" spans="6:7" ht="12.75">
      <c r="F671" s="32"/>
      <c r="G671" s="206"/>
    </row>
    <row r="672" spans="6:7" ht="12.75">
      <c r="F672" s="32"/>
      <c r="G672" s="206"/>
    </row>
    <row r="673" spans="6:7" ht="12.75">
      <c r="F673" s="32"/>
      <c r="G673" s="206"/>
    </row>
    <row r="674" spans="6:7" ht="12.75">
      <c r="F674" s="32"/>
      <c r="G674" s="206"/>
    </row>
    <row r="675" spans="6:7" ht="12.75">
      <c r="F675" s="32"/>
      <c r="G675" s="206"/>
    </row>
    <row r="676" spans="6:7" ht="12.75">
      <c r="F676" s="32"/>
      <c r="G676" s="206"/>
    </row>
    <row r="677" spans="6:7" ht="12.75">
      <c r="F677" s="32"/>
      <c r="G677" s="206"/>
    </row>
    <row r="678" spans="6:7" ht="12.75">
      <c r="F678" s="32"/>
      <c r="G678" s="206"/>
    </row>
  </sheetData>
  <sheetProtection/>
  <autoFilter ref="A4:G294"/>
  <mergeCells count="2">
    <mergeCell ref="A1:F1"/>
    <mergeCell ref="A2:F2"/>
  </mergeCells>
  <printOptions/>
  <pageMargins left="1.43" right="0.2" top="0.17" bottom="0.17" header="0" footer="0"/>
  <pageSetup horizontalDpi="600" verticalDpi="6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P678"/>
  <sheetViews>
    <sheetView zoomScale="85" zoomScaleNormal="85" zoomScalePageLayoutView="0" workbookViewId="0" topLeftCell="B1">
      <pane ySplit="4" topLeftCell="A276" activePane="bottomLeft" state="frozen"/>
      <selection pane="topLeft" activeCell="A1" sqref="A1"/>
      <selection pane="bottomLeft" activeCell="J282" sqref="J282"/>
    </sheetView>
  </sheetViews>
  <sheetFormatPr defaultColWidth="11.421875" defaultRowHeight="12.75"/>
  <cols>
    <col min="1" max="1" width="6.8515625" style="45" hidden="1" customWidth="1"/>
    <col min="2" max="2" width="18.57421875" style="5" customWidth="1"/>
    <col min="3" max="3" width="49.00390625" style="18" customWidth="1"/>
    <col min="4" max="4" width="16.00390625" style="46" customWidth="1"/>
    <col min="5" max="5" width="13.57421875" style="47" customWidth="1"/>
    <col min="6" max="6" width="18.57421875" style="5" customWidth="1"/>
    <col min="7" max="7" width="17.7109375" style="40" customWidth="1"/>
    <col min="8" max="16384" width="11.421875" style="45" customWidth="1"/>
  </cols>
  <sheetData>
    <row r="1" spans="1:68" ht="15.75">
      <c r="A1" s="317" t="s">
        <v>9</v>
      </c>
      <c r="B1" s="317"/>
      <c r="C1" s="317"/>
      <c r="D1" s="317"/>
      <c r="E1" s="317"/>
      <c r="F1" s="317"/>
      <c r="G1" s="39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</row>
    <row r="2" spans="1:68" s="49" customFormat="1" ht="15" customHeight="1" thickBot="1">
      <c r="A2" s="318" t="s">
        <v>0</v>
      </c>
      <c r="B2" s="318"/>
      <c r="C2" s="318"/>
      <c r="D2" s="318"/>
      <c r="E2" s="318"/>
      <c r="F2" s="318"/>
      <c r="G2" s="204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</row>
    <row r="3" spans="1:68" ht="16.5" customHeight="1">
      <c r="A3" s="34"/>
      <c r="B3" s="210"/>
      <c r="C3" s="294" t="s">
        <v>413</v>
      </c>
      <c r="D3" s="91"/>
      <c r="E3" s="35" t="s">
        <v>89</v>
      </c>
      <c r="F3" s="6"/>
      <c r="G3" s="203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</row>
    <row r="4" spans="1:68" s="49" customFormat="1" ht="35.25" customHeight="1">
      <c r="A4" s="51" t="s">
        <v>2</v>
      </c>
      <c r="B4" s="211" t="s">
        <v>3</v>
      </c>
      <c r="C4" s="92" t="s">
        <v>4</v>
      </c>
      <c r="D4" s="209" t="s">
        <v>11</v>
      </c>
      <c r="E4" s="94" t="s">
        <v>10</v>
      </c>
      <c r="F4" s="95" t="s">
        <v>5</v>
      </c>
      <c r="G4" s="37" t="s">
        <v>139</v>
      </c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</row>
    <row r="5" spans="2:68" s="49" customFormat="1" ht="24" customHeight="1">
      <c r="B5" s="212"/>
      <c r="C5" s="17"/>
      <c r="D5" s="96"/>
      <c r="E5" s="38"/>
      <c r="F5" s="97"/>
      <c r="G5" s="39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</row>
    <row r="6" spans="1:68" s="65" customFormat="1" ht="18.75" customHeight="1">
      <c r="A6" s="36"/>
      <c r="B6" s="213">
        <v>1</v>
      </c>
      <c r="C6" s="22" t="s">
        <v>75</v>
      </c>
      <c r="D6" s="93"/>
      <c r="E6" s="98"/>
      <c r="F6" s="185">
        <f>SUM(F7)</f>
        <v>157000000</v>
      </c>
      <c r="G6" s="63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</row>
    <row r="7" spans="1:68" s="65" customFormat="1" ht="24" customHeight="1">
      <c r="A7" s="8" t="s">
        <v>12</v>
      </c>
      <c r="B7" s="214" t="s">
        <v>153</v>
      </c>
      <c r="C7" s="208" t="s">
        <v>154</v>
      </c>
      <c r="D7" s="93"/>
      <c r="E7" s="16"/>
      <c r="F7" s="99">
        <f>SUM(F8)+F9</f>
        <v>157000000</v>
      </c>
      <c r="G7" s="60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</row>
    <row r="8" spans="1:68" s="65" customFormat="1" ht="35.25" customHeight="1">
      <c r="A8" s="36"/>
      <c r="B8" s="215"/>
      <c r="C8" s="23" t="s">
        <v>171</v>
      </c>
      <c r="D8" s="100" t="s">
        <v>210</v>
      </c>
      <c r="E8" s="16" t="s">
        <v>101</v>
      </c>
      <c r="F8" s="102">
        <v>89000000</v>
      </c>
      <c r="G8" s="60" t="s">
        <v>110</v>
      </c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</row>
    <row r="9" spans="1:68" s="65" customFormat="1" ht="32.25" customHeight="1">
      <c r="A9" s="36"/>
      <c r="B9" s="215"/>
      <c r="C9" s="23" t="s">
        <v>250</v>
      </c>
      <c r="D9" s="100" t="s">
        <v>210</v>
      </c>
      <c r="E9" s="16" t="s">
        <v>101</v>
      </c>
      <c r="F9" s="102">
        <v>68000000</v>
      </c>
      <c r="G9" s="60" t="s">
        <v>110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</row>
    <row r="10" spans="1:68" s="65" customFormat="1" ht="18.75" customHeight="1">
      <c r="A10" s="36"/>
      <c r="B10" s="166"/>
      <c r="C10" s="58"/>
      <c r="D10" s="100"/>
      <c r="E10" s="16"/>
      <c r="F10" s="102"/>
      <c r="G10" s="60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</row>
    <row r="11" spans="1:68" s="65" customFormat="1" ht="18.75" customHeight="1">
      <c r="A11" s="36"/>
      <c r="B11" s="166"/>
      <c r="C11" s="23"/>
      <c r="D11" s="38"/>
      <c r="E11" s="16"/>
      <c r="F11" s="186">
        <f>SUM(F23)+F12</f>
        <v>56100000</v>
      </c>
      <c r="G11" s="298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</row>
    <row r="12" spans="1:68" s="65" customFormat="1" ht="21.75" customHeight="1">
      <c r="A12" s="8" t="s">
        <v>12</v>
      </c>
      <c r="B12" s="214" t="s">
        <v>172</v>
      </c>
      <c r="C12" s="56" t="s">
        <v>173</v>
      </c>
      <c r="D12" s="93"/>
      <c r="E12" s="16"/>
      <c r="F12" s="199">
        <f>SUM(F13:F21)</f>
        <v>51600000</v>
      </c>
      <c r="G12" s="60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</row>
    <row r="13" spans="1:68" s="65" customFormat="1" ht="27" customHeight="1">
      <c r="A13" s="8"/>
      <c r="B13" s="215"/>
      <c r="C13" s="23" t="s">
        <v>174</v>
      </c>
      <c r="D13" s="100" t="s">
        <v>210</v>
      </c>
      <c r="E13" s="16" t="s">
        <v>101</v>
      </c>
      <c r="F13" s="102">
        <v>2700000</v>
      </c>
      <c r="G13" s="60" t="s">
        <v>110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</row>
    <row r="14" spans="1:68" s="65" customFormat="1" ht="24" customHeight="1">
      <c r="A14" s="8"/>
      <c r="B14" s="215"/>
      <c r="C14" s="23" t="s">
        <v>175</v>
      </c>
      <c r="D14" s="100" t="s">
        <v>210</v>
      </c>
      <c r="E14" s="16" t="s">
        <v>101</v>
      </c>
      <c r="F14" s="102">
        <v>10700000</v>
      </c>
      <c r="G14" s="60" t="s">
        <v>110</v>
      </c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</row>
    <row r="15" spans="1:68" s="65" customFormat="1" ht="26.25" customHeight="1">
      <c r="A15" s="8"/>
      <c r="B15" s="215"/>
      <c r="C15" s="23" t="s">
        <v>176</v>
      </c>
      <c r="D15" s="100" t="s">
        <v>210</v>
      </c>
      <c r="E15" s="16" t="s">
        <v>101</v>
      </c>
      <c r="F15" s="102">
        <v>12800000</v>
      </c>
      <c r="G15" s="60" t="s">
        <v>110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</row>
    <row r="16" spans="1:68" s="65" customFormat="1" ht="25.5" customHeight="1">
      <c r="A16" s="8"/>
      <c r="B16" s="215"/>
      <c r="C16" s="23" t="s">
        <v>177</v>
      </c>
      <c r="D16" s="100" t="s">
        <v>210</v>
      </c>
      <c r="E16" s="16" t="s">
        <v>101</v>
      </c>
      <c r="F16" s="102">
        <v>12400000</v>
      </c>
      <c r="G16" s="60" t="s">
        <v>110</v>
      </c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</row>
    <row r="17" spans="1:68" s="65" customFormat="1" ht="24.75" customHeight="1">
      <c r="A17" s="8"/>
      <c r="B17" s="215"/>
      <c r="C17" s="23" t="s">
        <v>251</v>
      </c>
      <c r="D17" s="100">
        <v>2</v>
      </c>
      <c r="E17" s="16" t="s">
        <v>101</v>
      </c>
      <c r="F17" s="102">
        <v>1500000</v>
      </c>
      <c r="G17" s="60" t="s">
        <v>107</v>
      </c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</row>
    <row r="18" spans="1:68" s="65" customFormat="1" ht="28.5" customHeight="1">
      <c r="A18" s="8"/>
      <c r="B18" s="215"/>
      <c r="C18" s="23" t="s">
        <v>252</v>
      </c>
      <c r="D18" s="100">
        <v>2</v>
      </c>
      <c r="E18" s="16" t="s">
        <v>101</v>
      </c>
      <c r="F18" s="102">
        <v>1500000</v>
      </c>
      <c r="G18" s="60" t="s">
        <v>140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</row>
    <row r="19" spans="1:68" s="65" customFormat="1" ht="25.5" customHeight="1">
      <c r="A19" s="8"/>
      <c r="B19" s="215"/>
      <c r="C19" s="23" t="s">
        <v>178</v>
      </c>
      <c r="D19" s="100" t="s">
        <v>210</v>
      </c>
      <c r="E19" s="16" t="s">
        <v>101</v>
      </c>
      <c r="F19" s="102">
        <v>2400000</v>
      </c>
      <c r="G19" s="60" t="s">
        <v>107</v>
      </c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</row>
    <row r="20" spans="1:68" s="65" customFormat="1" ht="23.25" customHeight="1">
      <c r="A20" s="36"/>
      <c r="B20" s="215"/>
      <c r="C20" s="25" t="s">
        <v>365</v>
      </c>
      <c r="D20" s="100" t="s">
        <v>210</v>
      </c>
      <c r="E20" s="16" t="s">
        <v>101</v>
      </c>
      <c r="F20" s="102">
        <v>1600000</v>
      </c>
      <c r="G20" s="60" t="s">
        <v>110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</row>
    <row r="21" spans="1:68" s="65" customFormat="1" ht="23.25" customHeight="1">
      <c r="A21" s="36"/>
      <c r="B21" s="215"/>
      <c r="C21" s="25" t="s">
        <v>179</v>
      </c>
      <c r="D21" s="100" t="s">
        <v>210</v>
      </c>
      <c r="E21" s="16" t="s">
        <v>101</v>
      </c>
      <c r="F21" s="102">
        <v>6000000</v>
      </c>
      <c r="G21" s="60" t="s">
        <v>107</v>
      </c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</row>
    <row r="22" spans="1:68" s="65" customFormat="1" ht="15.75" customHeight="1">
      <c r="A22" s="36"/>
      <c r="B22" s="166"/>
      <c r="C22" s="23"/>
      <c r="D22" s="92"/>
      <c r="E22" s="16"/>
      <c r="F22" s="29"/>
      <c r="G22" s="298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</row>
    <row r="23" spans="1:68" s="65" customFormat="1" ht="17.25" customHeight="1">
      <c r="A23" s="8" t="s">
        <v>12</v>
      </c>
      <c r="B23" s="214" t="s">
        <v>134</v>
      </c>
      <c r="C23" s="24" t="s">
        <v>135</v>
      </c>
      <c r="D23" s="103"/>
      <c r="E23" s="16"/>
      <c r="F23" s="99">
        <f>SUM(F24:F26)</f>
        <v>4500000</v>
      </c>
      <c r="G23" s="60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</row>
    <row r="24" spans="1:68" s="65" customFormat="1" ht="17.25" customHeight="1">
      <c r="A24" s="36"/>
      <c r="B24" s="215"/>
      <c r="C24" s="25" t="s">
        <v>213</v>
      </c>
      <c r="D24" s="104" t="s">
        <v>210</v>
      </c>
      <c r="E24" s="16" t="s">
        <v>101</v>
      </c>
      <c r="F24" s="102">
        <v>2000000</v>
      </c>
      <c r="G24" s="60" t="s">
        <v>107</v>
      </c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</row>
    <row r="25" spans="1:68" s="65" customFormat="1" ht="26.25" customHeight="1">
      <c r="A25" s="36"/>
      <c r="B25" s="215"/>
      <c r="C25" s="25" t="s">
        <v>253</v>
      </c>
      <c r="D25" s="104" t="s">
        <v>210</v>
      </c>
      <c r="E25" s="16" t="s">
        <v>101</v>
      </c>
      <c r="F25" s="102">
        <v>2000000</v>
      </c>
      <c r="G25" s="60" t="s">
        <v>169</v>
      </c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</row>
    <row r="26" spans="1:68" s="65" customFormat="1" ht="17.25" customHeight="1">
      <c r="A26" s="36"/>
      <c r="B26" s="143"/>
      <c r="C26" s="25" t="s">
        <v>136</v>
      </c>
      <c r="D26" s="104" t="s">
        <v>211</v>
      </c>
      <c r="E26" s="16" t="s">
        <v>101</v>
      </c>
      <c r="F26" s="102">
        <v>500000</v>
      </c>
      <c r="G26" s="60" t="s">
        <v>124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</row>
    <row r="27" spans="1:68" s="65" customFormat="1" ht="18.75" customHeight="1">
      <c r="A27" s="36"/>
      <c r="B27" s="166"/>
      <c r="C27" s="25"/>
      <c r="D27" s="104"/>
      <c r="E27" s="16"/>
      <c r="F27" s="186"/>
      <c r="G27" s="60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</row>
    <row r="28" spans="1:68" s="65" customFormat="1" ht="18.75" customHeight="1">
      <c r="A28" s="36"/>
      <c r="B28" s="166"/>
      <c r="C28" s="25"/>
      <c r="D28" s="104"/>
      <c r="E28" s="16"/>
      <c r="F28" s="186">
        <f>SUM(F34)+F29+F37</f>
        <v>202925000</v>
      </c>
      <c r="G28" s="60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</row>
    <row r="29" spans="1:68" s="55" customFormat="1" ht="21" customHeight="1">
      <c r="A29" s="8" t="s">
        <v>12</v>
      </c>
      <c r="B29" s="214" t="s">
        <v>13</v>
      </c>
      <c r="C29" s="62" t="s">
        <v>72</v>
      </c>
      <c r="D29" s="107" t="s">
        <v>1</v>
      </c>
      <c r="E29" s="108"/>
      <c r="F29" s="99">
        <f>SUM(F30:F32)</f>
        <v>925000</v>
      </c>
      <c r="G29" s="63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</row>
    <row r="30" spans="1:68" s="55" customFormat="1" ht="19.5" customHeight="1">
      <c r="A30" s="8"/>
      <c r="B30" s="166"/>
      <c r="C30" s="64" t="s">
        <v>180</v>
      </c>
      <c r="D30" s="107">
        <v>2</v>
      </c>
      <c r="E30" s="16" t="s">
        <v>101</v>
      </c>
      <c r="F30" s="102">
        <v>75000</v>
      </c>
      <c r="G30" s="299" t="s">
        <v>142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</row>
    <row r="31" spans="1:68" s="55" customFormat="1" ht="26.25" customHeight="1">
      <c r="A31" s="8"/>
      <c r="B31" s="215"/>
      <c r="C31" s="64" t="s">
        <v>155</v>
      </c>
      <c r="D31" s="107">
        <v>1</v>
      </c>
      <c r="E31" s="16" t="s">
        <v>101</v>
      </c>
      <c r="F31" s="102">
        <v>600000</v>
      </c>
      <c r="G31" s="299" t="s">
        <v>105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</row>
    <row r="32" spans="1:68" s="55" customFormat="1" ht="24" customHeight="1">
      <c r="A32" s="8"/>
      <c r="B32" s="166"/>
      <c r="C32" s="64" t="s">
        <v>156</v>
      </c>
      <c r="D32" s="107">
        <v>1</v>
      </c>
      <c r="E32" s="113" t="s">
        <v>101</v>
      </c>
      <c r="F32" s="102">
        <v>250000</v>
      </c>
      <c r="G32" s="299" t="s">
        <v>119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</row>
    <row r="33" spans="1:68" s="55" customFormat="1" ht="18" customHeight="1">
      <c r="A33" s="8"/>
      <c r="B33" s="166"/>
      <c r="C33" s="64"/>
      <c r="D33" s="119"/>
      <c r="E33" s="113"/>
      <c r="F33" s="29"/>
      <c r="G33" s="60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</row>
    <row r="34" spans="1:68" s="55" customFormat="1" ht="23.25" customHeight="1">
      <c r="A34" s="8" t="s">
        <v>12</v>
      </c>
      <c r="B34" s="214" t="s">
        <v>366</v>
      </c>
      <c r="C34" s="62" t="s">
        <v>76</v>
      </c>
      <c r="D34" s="107"/>
      <c r="E34" s="16"/>
      <c r="F34" s="99">
        <f>SUM(F35)</f>
        <v>35000000</v>
      </c>
      <c r="G34" s="63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</row>
    <row r="35" spans="1:68" s="55" customFormat="1" ht="27.75" customHeight="1">
      <c r="A35" s="8"/>
      <c r="B35" s="143"/>
      <c r="C35" s="59" t="s">
        <v>157</v>
      </c>
      <c r="D35" s="107">
        <v>2</v>
      </c>
      <c r="E35" s="16" t="s">
        <v>101</v>
      </c>
      <c r="F35" s="102">
        <v>35000000</v>
      </c>
      <c r="G35" s="63" t="s">
        <v>103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</row>
    <row r="36" spans="1:68" s="55" customFormat="1" ht="18" customHeight="1">
      <c r="A36" s="8"/>
      <c r="B36" s="166"/>
      <c r="C36" s="64"/>
      <c r="D36" s="119"/>
      <c r="E36" s="113"/>
      <c r="F36" s="29"/>
      <c r="G36" s="60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</row>
    <row r="37" spans="1:68" s="55" customFormat="1" ht="24.75" customHeight="1">
      <c r="A37" s="8" t="s">
        <v>12</v>
      </c>
      <c r="B37" s="214" t="s">
        <v>108</v>
      </c>
      <c r="C37" s="62" t="s">
        <v>214</v>
      </c>
      <c r="D37" s="107"/>
      <c r="E37" s="16"/>
      <c r="F37" s="99">
        <f>SUM(F38)</f>
        <v>167000000</v>
      </c>
      <c r="G37" s="63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</row>
    <row r="38" spans="1:68" s="55" customFormat="1" ht="18.75" customHeight="1">
      <c r="A38" s="8"/>
      <c r="B38" s="215"/>
      <c r="C38" s="23" t="s">
        <v>109</v>
      </c>
      <c r="D38" s="107" t="s">
        <v>210</v>
      </c>
      <c r="E38" s="16" t="s">
        <v>101</v>
      </c>
      <c r="F38" s="102">
        <v>167000000</v>
      </c>
      <c r="G38" s="63" t="s">
        <v>110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</row>
    <row r="39" spans="1:68" s="55" customFormat="1" ht="18" customHeight="1">
      <c r="A39" s="8"/>
      <c r="B39" s="166"/>
      <c r="C39" s="64"/>
      <c r="D39" s="119"/>
      <c r="E39" s="113"/>
      <c r="F39" s="29"/>
      <c r="G39" s="60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</row>
    <row r="40" spans="1:68" s="55" customFormat="1" ht="21" customHeight="1">
      <c r="A40" s="8"/>
      <c r="B40" s="166"/>
      <c r="C40" s="23"/>
      <c r="D40" s="107"/>
      <c r="E40" s="16"/>
      <c r="F40" s="29">
        <f>SUM(F41)+F45+F50+F58</f>
        <v>208290000</v>
      </c>
      <c r="G40" s="63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</row>
    <row r="41" spans="1:68" s="55" customFormat="1" ht="22.5" customHeight="1">
      <c r="A41" s="8" t="s">
        <v>12</v>
      </c>
      <c r="B41" s="214" t="s">
        <v>14</v>
      </c>
      <c r="C41" s="62" t="s">
        <v>16</v>
      </c>
      <c r="D41" s="115" t="s">
        <v>1</v>
      </c>
      <c r="E41" s="116"/>
      <c r="F41" s="110">
        <f>SUM(F42:F43)</f>
        <v>13750000</v>
      </c>
      <c r="G41" s="63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</row>
    <row r="42" spans="1:68" s="55" customFormat="1" ht="24" customHeight="1">
      <c r="A42" s="8"/>
      <c r="B42" s="166"/>
      <c r="C42" s="23" t="s">
        <v>91</v>
      </c>
      <c r="D42" s="117">
        <v>1</v>
      </c>
      <c r="E42" s="116" t="s">
        <v>101</v>
      </c>
      <c r="F42" s="102">
        <v>150000</v>
      </c>
      <c r="G42" s="60" t="s">
        <v>170</v>
      </c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</row>
    <row r="43" spans="1:68" s="55" customFormat="1" ht="19.5" customHeight="1">
      <c r="A43" s="8"/>
      <c r="B43" s="215"/>
      <c r="C43" s="23" t="s">
        <v>102</v>
      </c>
      <c r="D43" s="117" t="s">
        <v>210</v>
      </c>
      <c r="E43" s="116" t="s">
        <v>90</v>
      </c>
      <c r="F43" s="102">
        <v>13600000</v>
      </c>
      <c r="G43" s="299" t="s">
        <v>107</v>
      </c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</row>
    <row r="44" spans="1:68" s="55" customFormat="1" ht="18" customHeight="1">
      <c r="A44" s="8"/>
      <c r="B44" s="166"/>
      <c r="C44" s="64"/>
      <c r="D44" s="119"/>
      <c r="E44" s="113"/>
      <c r="F44" s="29"/>
      <c r="G44" s="60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</row>
    <row r="45" spans="1:68" s="55" customFormat="1" ht="21.75" customHeight="1">
      <c r="A45" s="8" t="s">
        <v>12</v>
      </c>
      <c r="B45" s="214" t="s">
        <v>74</v>
      </c>
      <c r="C45" s="62" t="s">
        <v>73</v>
      </c>
      <c r="D45" s="46"/>
      <c r="E45" s="116"/>
      <c r="F45" s="99">
        <f>SUM(F46:F48)</f>
        <v>10400000</v>
      </c>
      <c r="G45" s="63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</row>
    <row r="46" spans="1:68" s="55" customFormat="1" ht="17.25" customHeight="1">
      <c r="A46" s="8"/>
      <c r="B46" s="215"/>
      <c r="C46" s="64" t="s">
        <v>141</v>
      </c>
      <c r="D46" s="119">
        <v>2</v>
      </c>
      <c r="E46" s="16" t="s">
        <v>101</v>
      </c>
      <c r="F46" s="102">
        <v>1600000</v>
      </c>
      <c r="G46" s="63" t="s">
        <v>112</v>
      </c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</row>
    <row r="47" spans="1:68" s="55" customFormat="1" ht="20.25" customHeight="1">
      <c r="A47" s="8"/>
      <c r="B47" s="166"/>
      <c r="C47" s="64" t="s">
        <v>146</v>
      </c>
      <c r="D47" s="119">
        <v>2</v>
      </c>
      <c r="E47" s="16" t="s">
        <v>101</v>
      </c>
      <c r="F47" s="102">
        <v>800000</v>
      </c>
      <c r="G47" s="63" t="s">
        <v>112</v>
      </c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</row>
    <row r="48" spans="1:68" s="55" customFormat="1" ht="24" customHeight="1">
      <c r="A48" s="8"/>
      <c r="B48" s="166"/>
      <c r="C48" s="64" t="s">
        <v>158</v>
      </c>
      <c r="D48" s="119">
        <v>2</v>
      </c>
      <c r="E48" s="16" t="s">
        <v>101</v>
      </c>
      <c r="F48" s="102">
        <v>8000000</v>
      </c>
      <c r="G48" s="63" t="s">
        <v>107</v>
      </c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</row>
    <row r="49" spans="1:68" s="55" customFormat="1" ht="18" customHeight="1">
      <c r="A49" s="8"/>
      <c r="B49" s="166"/>
      <c r="C49" s="64"/>
      <c r="D49" s="119"/>
      <c r="E49" s="113"/>
      <c r="F49" s="102"/>
      <c r="G49" s="60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</row>
    <row r="50" spans="1:68" s="55" customFormat="1" ht="20.25" customHeight="1">
      <c r="A50" s="8" t="s">
        <v>12</v>
      </c>
      <c r="B50" s="214" t="s">
        <v>15</v>
      </c>
      <c r="C50" s="62" t="s">
        <v>17</v>
      </c>
      <c r="D50" s="119" t="s">
        <v>1</v>
      </c>
      <c r="E50" s="108"/>
      <c r="F50" s="121">
        <f>SUM(F51:F56)</f>
        <v>180590000</v>
      </c>
      <c r="G50" s="63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</row>
    <row r="51" spans="1:68" s="55" customFormat="1" ht="26.25" customHeight="1">
      <c r="A51" s="8"/>
      <c r="B51" s="215"/>
      <c r="C51" s="64" t="s">
        <v>367</v>
      </c>
      <c r="D51" s="119">
        <v>2</v>
      </c>
      <c r="E51" s="16" t="s">
        <v>101</v>
      </c>
      <c r="F51" s="102">
        <v>86000000</v>
      </c>
      <c r="G51" s="63" t="s">
        <v>107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</row>
    <row r="52" spans="1:68" s="55" customFormat="1" ht="20.25" customHeight="1">
      <c r="A52" s="8"/>
      <c r="B52" s="215"/>
      <c r="C52" s="64" t="s">
        <v>368</v>
      </c>
      <c r="D52" s="119" t="s">
        <v>210</v>
      </c>
      <c r="E52" s="16" t="s">
        <v>101</v>
      </c>
      <c r="F52" s="102">
        <v>70000000</v>
      </c>
      <c r="G52" s="63" t="s">
        <v>107</v>
      </c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</row>
    <row r="53" spans="1:68" s="55" customFormat="1" ht="26.25" customHeight="1">
      <c r="A53" s="8"/>
      <c r="B53" s="215"/>
      <c r="C53" s="64" t="s">
        <v>100</v>
      </c>
      <c r="D53" s="119" t="s">
        <v>210</v>
      </c>
      <c r="E53" s="16" t="s">
        <v>101</v>
      </c>
      <c r="F53" s="102">
        <v>2500000</v>
      </c>
      <c r="G53" s="63" t="s">
        <v>113</v>
      </c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</row>
    <row r="54" spans="1:68" s="55" customFormat="1" ht="20.25" customHeight="1">
      <c r="A54" s="8"/>
      <c r="B54" s="215"/>
      <c r="C54" s="64" t="s">
        <v>215</v>
      </c>
      <c r="D54" s="119">
        <v>1</v>
      </c>
      <c r="E54" s="16" t="s">
        <v>101</v>
      </c>
      <c r="F54" s="102">
        <v>17000000</v>
      </c>
      <c r="G54" s="63" t="s">
        <v>169</v>
      </c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</row>
    <row r="55" spans="1:68" s="55" customFormat="1" ht="27.75" customHeight="1">
      <c r="A55" s="8"/>
      <c r="B55" s="215"/>
      <c r="C55" s="64" t="s">
        <v>369</v>
      </c>
      <c r="D55" s="119">
        <v>2</v>
      </c>
      <c r="E55" s="16" t="s">
        <v>101</v>
      </c>
      <c r="F55" s="102">
        <v>5040000</v>
      </c>
      <c r="G55" s="63" t="s">
        <v>107</v>
      </c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</row>
    <row r="56" spans="1:68" s="55" customFormat="1" ht="26.25" customHeight="1">
      <c r="A56" s="8"/>
      <c r="B56" s="215"/>
      <c r="C56" s="64" t="s">
        <v>370</v>
      </c>
      <c r="D56" s="119">
        <v>2</v>
      </c>
      <c r="E56" s="16" t="s">
        <v>101</v>
      </c>
      <c r="F56" s="102">
        <v>50000</v>
      </c>
      <c r="G56" s="63" t="s">
        <v>107</v>
      </c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</row>
    <row r="57" spans="1:68" s="55" customFormat="1" ht="18" customHeight="1">
      <c r="A57" s="8"/>
      <c r="B57" s="166"/>
      <c r="C57" s="64"/>
      <c r="D57" s="119"/>
      <c r="E57" s="113"/>
      <c r="F57" s="102"/>
      <c r="G57" s="60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</row>
    <row r="58" spans="1:68" s="55" customFormat="1" ht="21" customHeight="1">
      <c r="A58" s="8" t="s">
        <v>12</v>
      </c>
      <c r="B58" s="214" t="s">
        <v>181</v>
      </c>
      <c r="C58" s="21" t="s">
        <v>182</v>
      </c>
      <c r="D58" s="119" t="s">
        <v>1</v>
      </c>
      <c r="E58" s="108"/>
      <c r="F58" s="121">
        <f>SUM(F59:F61)</f>
        <v>3550000</v>
      </c>
      <c r="G58" s="63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</row>
    <row r="59" spans="1:68" s="55" customFormat="1" ht="19.5" customHeight="1">
      <c r="A59" s="8"/>
      <c r="B59" s="143"/>
      <c r="C59" s="64" t="s">
        <v>183</v>
      </c>
      <c r="D59" s="119">
        <v>2</v>
      </c>
      <c r="E59" s="108" t="s">
        <v>88</v>
      </c>
      <c r="F59" s="102">
        <v>50000</v>
      </c>
      <c r="G59" s="63" t="s">
        <v>115</v>
      </c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</row>
    <row r="60" spans="1:68" s="55" customFormat="1" ht="19.5" customHeight="1">
      <c r="A60" s="8"/>
      <c r="B60" s="215"/>
      <c r="C60" s="64" t="s">
        <v>184</v>
      </c>
      <c r="D60" s="119" t="s">
        <v>210</v>
      </c>
      <c r="E60" s="16" t="s">
        <v>90</v>
      </c>
      <c r="F60" s="102">
        <v>1500000</v>
      </c>
      <c r="G60" s="63" t="s">
        <v>107</v>
      </c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</row>
    <row r="61" spans="1:68" s="55" customFormat="1" ht="18.75" customHeight="1">
      <c r="A61" s="8"/>
      <c r="B61" s="214"/>
      <c r="C61" s="64" t="s">
        <v>185</v>
      </c>
      <c r="D61" s="119">
        <v>1</v>
      </c>
      <c r="E61" s="16" t="s">
        <v>101</v>
      </c>
      <c r="F61" s="102">
        <v>2000000</v>
      </c>
      <c r="G61" s="63" t="s">
        <v>116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</row>
    <row r="62" spans="1:68" ht="21" customHeight="1">
      <c r="A62" s="3"/>
      <c r="B62" s="166"/>
      <c r="C62" s="7"/>
      <c r="D62" s="119"/>
      <c r="E62" s="113"/>
      <c r="F62" s="29">
        <f>SUM(F63)</f>
        <v>230000</v>
      </c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</row>
    <row r="63" spans="1:68" s="55" customFormat="1" ht="18" customHeight="1">
      <c r="A63" s="8" t="s">
        <v>12</v>
      </c>
      <c r="B63" s="214" t="s">
        <v>186</v>
      </c>
      <c r="C63" s="21" t="s">
        <v>187</v>
      </c>
      <c r="D63" s="119" t="s">
        <v>1</v>
      </c>
      <c r="E63" s="108"/>
      <c r="F63" s="121">
        <f>SUM(F64:F65)</f>
        <v>230000</v>
      </c>
      <c r="G63" s="63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</row>
    <row r="64" spans="1:68" s="55" customFormat="1" ht="20.25" customHeight="1">
      <c r="A64" s="8"/>
      <c r="B64" s="143"/>
      <c r="C64" s="59" t="s">
        <v>188</v>
      </c>
      <c r="D64" s="119">
        <v>2</v>
      </c>
      <c r="E64" s="16" t="s">
        <v>101</v>
      </c>
      <c r="F64" s="102">
        <v>30000</v>
      </c>
      <c r="G64" s="60" t="s">
        <v>116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</row>
    <row r="65" spans="1:68" s="55" customFormat="1" ht="18.75" customHeight="1">
      <c r="A65" s="8"/>
      <c r="B65" s="143"/>
      <c r="C65" s="23" t="s">
        <v>189</v>
      </c>
      <c r="D65" s="119">
        <v>2</v>
      </c>
      <c r="E65" s="16" t="s">
        <v>101</v>
      </c>
      <c r="F65" s="102">
        <v>200000</v>
      </c>
      <c r="G65" s="60" t="s">
        <v>107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</row>
    <row r="66" spans="1:68" s="55" customFormat="1" ht="17.25" customHeight="1">
      <c r="A66" s="8"/>
      <c r="B66" s="166"/>
      <c r="C66" s="23"/>
      <c r="D66" s="119"/>
      <c r="E66" s="16"/>
      <c r="F66" s="29"/>
      <c r="G66" s="60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</row>
    <row r="67" spans="1:68" s="55" customFormat="1" ht="16.5" customHeight="1">
      <c r="A67" s="8"/>
      <c r="B67" s="166"/>
      <c r="C67" s="23"/>
      <c r="D67" s="119"/>
      <c r="E67" s="16"/>
      <c r="F67" s="29">
        <f>SUM(F68)</f>
        <v>32800000</v>
      </c>
      <c r="G67" s="60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</row>
    <row r="68" spans="1:68" s="55" customFormat="1" ht="18" customHeight="1">
      <c r="A68" s="8" t="s">
        <v>12</v>
      </c>
      <c r="B68" s="214" t="s">
        <v>371</v>
      </c>
      <c r="C68" s="21" t="s">
        <v>372</v>
      </c>
      <c r="D68" s="119" t="s">
        <v>1</v>
      </c>
      <c r="E68" s="108"/>
      <c r="F68" s="121">
        <f>SUM(F69)+F70+F71+F72+F73+F74+F75+F76</f>
        <v>32800000</v>
      </c>
      <c r="G68" s="63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</row>
    <row r="69" spans="1:68" s="55" customFormat="1" ht="23.25" customHeight="1">
      <c r="A69" s="8"/>
      <c r="B69" s="166"/>
      <c r="C69" s="23" t="s">
        <v>373</v>
      </c>
      <c r="D69" s="119">
        <v>2</v>
      </c>
      <c r="E69" s="16" t="s">
        <v>101</v>
      </c>
      <c r="F69" s="102">
        <v>9000000</v>
      </c>
      <c r="G69" s="60" t="s">
        <v>381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</row>
    <row r="70" spans="1:68" s="55" customFormat="1" ht="23.25" customHeight="1">
      <c r="A70" s="8"/>
      <c r="B70" s="166"/>
      <c r="C70" s="23" t="s">
        <v>374</v>
      </c>
      <c r="D70" s="119">
        <v>2</v>
      </c>
      <c r="E70" s="16" t="s">
        <v>101</v>
      </c>
      <c r="F70" s="102">
        <v>15500000</v>
      </c>
      <c r="G70" s="60" t="s">
        <v>107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</row>
    <row r="71" spans="1:68" s="55" customFormat="1" ht="23.25" customHeight="1">
      <c r="A71" s="8"/>
      <c r="B71" s="166"/>
      <c r="C71" s="23" t="s">
        <v>375</v>
      </c>
      <c r="D71" s="119">
        <v>2</v>
      </c>
      <c r="E71" s="16" t="s">
        <v>101</v>
      </c>
      <c r="F71" s="102">
        <v>2000000</v>
      </c>
      <c r="G71" s="60" t="s">
        <v>107</v>
      </c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</row>
    <row r="72" spans="1:68" s="55" customFormat="1" ht="23.25" customHeight="1">
      <c r="A72" s="8"/>
      <c r="B72" s="166"/>
      <c r="C72" s="23" t="s">
        <v>376</v>
      </c>
      <c r="D72" s="119">
        <v>2</v>
      </c>
      <c r="E72" s="16" t="s">
        <v>101</v>
      </c>
      <c r="F72" s="102">
        <v>400000</v>
      </c>
      <c r="G72" s="60" t="s">
        <v>140</v>
      </c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</row>
    <row r="73" spans="1:68" s="55" customFormat="1" ht="23.25" customHeight="1">
      <c r="A73" s="8"/>
      <c r="B73" s="166"/>
      <c r="C73" s="23" t="s">
        <v>377</v>
      </c>
      <c r="D73" s="119">
        <v>2</v>
      </c>
      <c r="E73" s="16" t="s">
        <v>101</v>
      </c>
      <c r="F73" s="102">
        <v>1250000</v>
      </c>
      <c r="G73" s="60" t="s">
        <v>107</v>
      </c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</row>
    <row r="74" spans="1:68" s="55" customFormat="1" ht="23.25" customHeight="1">
      <c r="A74" s="8"/>
      <c r="B74" s="166"/>
      <c r="C74" s="23" t="s">
        <v>378</v>
      </c>
      <c r="D74" s="119">
        <v>2</v>
      </c>
      <c r="E74" s="16" t="s">
        <v>101</v>
      </c>
      <c r="F74" s="102">
        <v>350000</v>
      </c>
      <c r="G74" s="60" t="s">
        <v>115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</row>
    <row r="75" spans="1:68" s="55" customFormat="1" ht="23.25" customHeight="1">
      <c r="A75" s="8"/>
      <c r="B75" s="166"/>
      <c r="C75" s="23" t="s">
        <v>379</v>
      </c>
      <c r="D75" s="119">
        <v>2</v>
      </c>
      <c r="E75" s="16" t="s">
        <v>101</v>
      </c>
      <c r="F75" s="102">
        <v>600000</v>
      </c>
      <c r="G75" s="60" t="s">
        <v>104</v>
      </c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</row>
    <row r="76" spans="1:68" s="55" customFormat="1" ht="23.25" customHeight="1">
      <c r="A76" s="8"/>
      <c r="B76" s="166"/>
      <c r="C76" s="23" t="s">
        <v>380</v>
      </c>
      <c r="D76" s="119">
        <v>2</v>
      </c>
      <c r="E76" s="16" t="s">
        <v>101</v>
      </c>
      <c r="F76" s="102">
        <v>3700000</v>
      </c>
      <c r="G76" s="60" t="s">
        <v>116</v>
      </c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</row>
    <row r="77" spans="1:68" s="55" customFormat="1" ht="17.25" customHeight="1">
      <c r="A77" s="8"/>
      <c r="B77" s="166"/>
      <c r="C77" s="23"/>
      <c r="D77" s="119"/>
      <c r="E77" s="16"/>
      <c r="F77" s="102"/>
      <c r="G77" s="60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</row>
    <row r="78" spans="1:68" s="55" customFormat="1" ht="23.25" customHeight="1">
      <c r="A78" s="8"/>
      <c r="B78" s="166"/>
      <c r="C78" s="23"/>
      <c r="D78" s="119"/>
      <c r="E78" s="16"/>
      <c r="F78" s="186">
        <f>SUM(F79)+F82</f>
        <v>1895000</v>
      </c>
      <c r="G78" s="60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</row>
    <row r="79" spans="1:68" s="55" customFormat="1" ht="19.5" customHeight="1">
      <c r="A79" s="8" t="s">
        <v>12</v>
      </c>
      <c r="B79" s="214" t="s">
        <v>18</v>
      </c>
      <c r="C79" s="62" t="s">
        <v>20</v>
      </c>
      <c r="D79" s="117" t="s">
        <v>1</v>
      </c>
      <c r="E79" s="116"/>
      <c r="F79" s="110">
        <f>SUM(F80:F80)</f>
        <v>600000</v>
      </c>
      <c r="G79" s="63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</row>
    <row r="80" spans="1:68" s="55" customFormat="1" ht="21" customHeight="1">
      <c r="A80" s="8"/>
      <c r="B80" s="295"/>
      <c r="C80" s="23" t="s">
        <v>254</v>
      </c>
      <c r="D80" s="119">
        <v>2</v>
      </c>
      <c r="E80" s="16" t="s">
        <v>101</v>
      </c>
      <c r="F80" s="102">
        <v>600000</v>
      </c>
      <c r="G80" s="60" t="s">
        <v>169</v>
      </c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</row>
    <row r="81" spans="1:68" s="55" customFormat="1" ht="23.25" customHeight="1">
      <c r="A81" s="8"/>
      <c r="B81" s="214"/>
      <c r="C81" s="23"/>
      <c r="D81" s="119"/>
      <c r="E81" s="16"/>
      <c r="F81" s="102"/>
      <c r="G81" s="60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</row>
    <row r="82" spans="1:68" s="55" customFormat="1" ht="17.25" customHeight="1">
      <c r="A82" s="8" t="s">
        <v>12</v>
      </c>
      <c r="B82" s="214" t="s">
        <v>19</v>
      </c>
      <c r="C82" s="62" t="s">
        <v>21</v>
      </c>
      <c r="D82" s="119" t="s">
        <v>1</v>
      </c>
      <c r="E82" s="108"/>
      <c r="F82" s="120">
        <f>SUM(F83:F84)</f>
        <v>1295000</v>
      </c>
      <c r="G82" s="63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</row>
    <row r="83" spans="1:68" s="55" customFormat="1" ht="18" customHeight="1">
      <c r="A83" s="8"/>
      <c r="B83" s="166"/>
      <c r="C83" s="23" t="s">
        <v>147</v>
      </c>
      <c r="D83" s="119" t="s">
        <v>210</v>
      </c>
      <c r="E83" s="16" t="s">
        <v>90</v>
      </c>
      <c r="F83" s="102">
        <v>1100000</v>
      </c>
      <c r="G83" s="300" t="s">
        <v>111</v>
      </c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</row>
    <row r="84" spans="1:68" s="55" customFormat="1" ht="27" customHeight="1">
      <c r="A84" s="8"/>
      <c r="B84" s="166"/>
      <c r="C84" s="23" t="s">
        <v>159</v>
      </c>
      <c r="D84" s="119">
        <v>2</v>
      </c>
      <c r="E84" s="116" t="s">
        <v>101</v>
      </c>
      <c r="F84" s="102">
        <v>195000</v>
      </c>
      <c r="G84" s="300" t="s">
        <v>140</v>
      </c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</row>
    <row r="85" spans="1:68" s="55" customFormat="1" ht="20.25" customHeight="1">
      <c r="A85" s="8"/>
      <c r="B85" s="166"/>
      <c r="C85" s="23"/>
      <c r="D85" s="119"/>
      <c r="E85" s="116"/>
      <c r="F85" s="186">
        <f>SUM(F86)+F90+F102+F106+F110+F115+F131</f>
        <v>275215000</v>
      </c>
      <c r="G85" s="300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</row>
    <row r="86" spans="1:68" s="55" customFormat="1" ht="20.25" customHeight="1">
      <c r="A86" s="8" t="s">
        <v>12</v>
      </c>
      <c r="B86" s="214" t="s">
        <v>22</v>
      </c>
      <c r="C86" s="62" t="s">
        <v>79</v>
      </c>
      <c r="D86" s="117" t="s">
        <v>1</v>
      </c>
      <c r="E86" s="116"/>
      <c r="F86" s="123">
        <f>SUM(F87:F88)</f>
        <v>23000000</v>
      </c>
      <c r="G86" s="63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</row>
    <row r="87" spans="1:68" s="55" customFormat="1" ht="33.75" customHeight="1">
      <c r="A87" s="8"/>
      <c r="B87" s="296"/>
      <c r="C87" s="23" t="s">
        <v>160</v>
      </c>
      <c r="D87" s="117" t="s">
        <v>210</v>
      </c>
      <c r="E87" s="16" t="s">
        <v>101</v>
      </c>
      <c r="F87" s="102">
        <v>22400000</v>
      </c>
      <c r="G87" s="300" t="s">
        <v>107</v>
      </c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</row>
    <row r="88" spans="1:68" s="55" customFormat="1" ht="19.5" customHeight="1">
      <c r="A88" s="8"/>
      <c r="B88" s="215"/>
      <c r="C88" s="23" t="s">
        <v>190</v>
      </c>
      <c r="D88" s="117">
        <v>2</v>
      </c>
      <c r="E88" s="124" t="s">
        <v>410</v>
      </c>
      <c r="F88" s="102">
        <v>600000</v>
      </c>
      <c r="G88" s="300" t="s">
        <v>107</v>
      </c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</row>
    <row r="89" spans="1:68" s="55" customFormat="1" ht="21" customHeight="1">
      <c r="A89" s="8"/>
      <c r="B89" s="166"/>
      <c r="C89" s="64"/>
      <c r="D89" s="119"/>
      <c r="E89" s="16"/>
      <c r="F89" s="29"/>
      <c r="G89" s="60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</row>
    <row r="90" spans="1:68" s="55" customFormat="1" ht="20.25" customHeight="1">
      <c r="A90" s="8" t="s">
        <v>12</v>
      </c>
      <c r="B90" s="214" t="s">
        <v>382</v>
      </c>
      <c r="C90" s="62" t="s">
        <v>28</v>
      </c>
      <c r="D90" s="119" t="s">
        <v>1</v>
      </c>
      <c r="E90" s="125"/>
      <c r="F90" s="126">
        <f>SUM(F91)+F92+F93+F94+F95+F96+F97+F98+F99+F100</f>
        <v>107500000</v>
      </c>
      <c r="G90" s="63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</row>
    <row r="91" spans="1:68" s="55" customFormat="1" ht="21.75" customHeight="1">
      <c r="A91" s="8"/>
      <c r="B91" s="215"/>
      <c r="C91" s="23" t="s">
        <v>216</v>
      </c>
      <c r="D91" s="119">
        <v>1</v>
      </c>
      <c r="E91" s="116" t="s">
        <v>101</v>
      </c>
      <c r="F91" s="102">
        <v>40500000</v>
      </c>
      <c r="G91" s="300" t="s">
        <v>117</v>
      </c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</row>
    <row r="92" spans="1:68" s="55" customFormat="1" ht="18.75" customHeight="1">
      <c r="A92" s="8"/>
      <c r="B92" s="215"/>
      <c r="C92" s="23" t="s">
        <v>217</v>
      </c>
      <c r="D92" s="119">
        <v>1</v>
      </c>
      <c r="E92" s="116" t="s">
        <v>101</v>
      </c>
      <c r="F92" s="102">
        <v>5500000</v>
      </c>
      <c r="G92" s="300" t="s">
        <v>118</v>
      </c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</row>
    <row r="93" spans="1:68" s="55" customFormat="1" ht="27" customHeight="1">
      <c r="A93" s="8"/>
      <c r="B93" s="215"/>
      <c r="C93" s="23" t="s">
        <v>218</v>
      </c>
      <c r="D93" s="119">
        <v>1</v>
      </c>
      <c r="E93" s="116" t="s">
        <v>101</v>
      </c>
      <c r="F93" s="102">
        <v>4000000</v>
      </c>
      <c r="G93" s="300" t="s">
        <v>81</v>
      </c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</row>
    <row r="94" spans="1:68" s="55" customFormat="1" ht="30" customHeight="1">
      <c r="A94" s="8"/>
      <c r="B94" s="214"/>
      <c r="C94" s="23" t="s">
        <v>383</v>
      </c>
      <c r="D94" s="119">
        <v>2</v>
      </c>
      <c r="E94" s="116" t="s">
        <v>90</v>
      </c>
      <c r="F94" s="102">
        <v>4000000</v>
      </c>
      <c r="G94" s="300" t="s">
        <v>81</v>
      </c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</row>
    <row r="95" spans="1:68" s="55" customFormat="1" ht="19.5" customHeight="1">
      <c r="A95" s="8"/>
      <c r="B95" s="215"/>
      <c r="C95" s="23" t="s">
        <v>384</v>
      </c>
      <c r="D95" s="119">
        <v>2</v>
      </c>
      <c r="E95" s="116" t="s">
        <v>90</v>
      </c>
      <c r="F95" s="102">
        <v>2500000</v>
      </c>
      <c r="G95" s="300" t="s">
        <v>81</v>
      </c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</row>
    <row r="96" spans="1:68" s="55" customFormat="1" ht="27.75" customHeight="1">
      <c r="A96" s="8"/>
      <c r="B96" s="214"/>
      <c r="C96" s="23" t="s">
        <v>219</v>
      </c>
      <c r="D96" s="119">
        <v>2</v>
      </c>
      <c r="E96" s="116" t="s">
        <v>90</v>
      </c>
      <c r="F96" s="102">
        <v>25000000</v>
      </c>
      <c r="G96" s="300" t="s">
        <v>119</v>
      </c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</row>
    <row r="97" spans="1:68" s="55" customFormat="1" ht="37.5" customHeight="1">
      <c r="A97" s="8"/>
      <c r="B97" s="296"/>
      <c r="C97" s="23" t="s">
        <v>161</v>
      </c>
      <c r="D97" s="119">
        <v>1</v>
      </c>
      <c r="E97" s="116" t="s">
        <v>101</v>
      </c>
      <c r="F97" s="102">
        <v>1000000</v>
      </c>
      <c r="G97" s="300" t="s">
        <v>129</v>
      </c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</row>
    <row r="98" spans="1:68" s="55" customFormat="1" ht="28.5" customHeight="1">
      <c r="A98" s="8"/>
      <c r="B98" s="222"/>
      <c r="C98" s="23" t="s">
        <v>220</v>
      </c>
      <c r="D98" s="119">
        <v>2</v>
      </c>
      <c r="E98" s="116" t="s">
        <v>101</v>
      </c>
      <c r="F98" s="102">
        <v>3000000</v>
      </c>
      <c r="G98" s="300" t="s">
        <v>113</v>
      </c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</row>
    <row r="99" spans="1:68" s="55" customFormat="1" ht="27.75" customHeight="1">
      <c r="A99" s="8"/>
      <c r="B99" s="215"/>
      <c r="C99" s="23" t="s">
        <v>221</v>
      </c>
      <c r="D99" s="119">
        <v>1</v>
      </c>
      <c r="E99" s="116" t="s">
        <v>101</v>
      </c>
      <c r="F99" s="102">
        <v>18000000</v>
      </c>
      <c r="G99" s="300" t="s">
        <v>120</v>
      </c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</row>
    <row r="100" spans="1:68" s="55" customFormat="1" ht="32.25" customHeight="1">
      <c r="A100" s="8"/>
      <c r="B100" s="296"/>
      <c r="C100" s="23" t="s">
        <v>222</v>
      </c>
      <c r="D100" s="119">
        <v>1</v>
      </c>
      <c r="E100" s="116" t="s">
        <v>101</v>
      </c>
      <c r="F100" s="102">
        <v>4000000</v>
      </c>
      <c r="G100" s="300" t="s">
        <v>81</v>
      </c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</row>
    <row r="101" spans="1:68" s="55" customFormat="1" ht="21" customHeight="1">
      <c r="A101" s="8"/>
      <c r="B101" s="166"/>
      <c r="C101" s="64"/>
      <c r="D101" s="119"/>
      <c r="E101" s="16"/>
      <c r="F101" s="29"/>
      <c r="G101" s="60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</row>
    <row r="102" spans="1:68" s="55" customFormat="1" ht="24" customHeight="1">
      <c r="A102" s="8" t="s">
        <v>12</v>
      </c>
      <c r="B102" s="214" t="s">
        <v>23</v>
      </c>
      <c r="C102" s="62" t="s">
        <v>92</v>
      </c>
      <c r="D102" s="119"/>
      <c r="E102" s="116"/>
      <c r="F102" s="126">
        <f>SUM(F103:F104)</f>
        <v>2525000</v>
      </c>
      <c r="G102" s="63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</row>
    <row r="103" spans="1:68" s="55" customFormat="1" ht="24" customHeight="1">
      <c r="A103" s="8"/>
      <c r="B103" s="143"/>
      <c r="C103" s="175" t="s">
        <v>121</v>
      </c>
      <c r="D103" s="115">
        <v>2</v>
      </c>
      <c r="E103" s="115" t="s">
        <v>101</v>
      </c>
      <c r="F103" s="102">
        <v>25000</v>
      </c>
      <c r="G103" s="301" t="s">
        <v>116</v>
      </c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</row>
    <row r="104" spans="1:68" s="55" customFormat="1" ht="24" customHeight="1">
      <c r="A104" s="8"/>
      <c r="B104" s="215"/>
      <c r="C104" s="23" t="s">
        <v>148</v>
      </c>
      <c r="D104" s="119" t="s">
        <v>210</v>
      </c>
      <c r="E104" s="116" t="s">
        <v>90</v>
      </c>
      <c r="F104" s="102">
        <v>2500000</v>
      </c>
      <c r="G104" s="60" t="s">
        <v>116</v>
      </c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</row>
    <row r="105" spans="1:68" s="55" customFormat="1" ht="21" customHeight="1">
      <c r="A105" s="8"/>
      <c r="B105" s="166"/>
      <c r="C105" s="64"/>
      <c r="D105" s="119"/>
      <c r="E105" s="16"/>
      <c r="F105" s="29"/>
      <c r="G105" s="60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</row>
    <row r="106" spans="1:68" s="55" customFormat="1" ht="24" customHeight="1">
      <c r="A106" s="8" t="s">
        <v>12</v>
      </c>
      <c r="B106" s="214" t="s">
        <v>24</v>
      </c>
      <c r="C106" s="62" t="s">
        <v>29</v>
      </c>
      <c r="D106" s="119" t="s">
        <v>1</v>
      </c>
      <c r="E106" s="116"/>
      <c r="F106" s="126">
        <f>SUM(F107:F108)</f>
        <v>5800000</v>
      </c>
      <c r="G106" s="63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</row>
    <row r="107" spans="1:68" s="55" customFormat="1" ht="24" customHeight="1">
      <c r="A107" s="8"/>
      <c r="B107" s="215"/>
      <c r="C107" s="23" t="s">
        <v>162</v>
      </c>
      <c r="D107" s="119" t="s">
        <v>210</v>
      </c>
      <c r="E107" s="116" t="s">
        <v>101</v>
      </c>
      <c r="F107" s="102">
        <v>4000000</v>
      </c>
      <c r="G107" s="60" t="s">
        <v>107</v>
      </c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</row>
    <row r="108" spans="1:68" s="55" customFormat="1" ht="24" customHeight="1">
      <c r="A108" s="8"/>
      <c r="B108" s="215"/>
      <c r="C108" s="23" t="s">
        <v>93</v>
      </c>
      <c r="D108" s="119" t="s">
        <v>210</v>
      </c>
      <c r="E108" s="116" t="s">
        <v>101</v>
      </c>
      <c r="F108" s="102">
        <v>1800000</v>
      </c>
      <c r="G108" s="60" t="s">
        <v>107</v>
      </c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</row>
    <row r="109" spans="1:68" s="55" customFormat="1" ht="21" customHeight="1">
      <c r="A109" s="8"/>
      <c r="B109" s="166"/>
      <c r="C109" s="64"/>
      <c r="D109" s="119"/>
      <c r="E109" s="16"/>
      <c r="F109" s="29"/>
      <c r="G109" s="60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</row>
    <row r="110" spans="1:68" s="55" customFormat="1" ht="24" customHeight="1">
      <c r="A110" s="8" t="s">
        <v>12</v>
      </c>
      <c r="B110" s="214" t="s">
        <v>25</v>
      </c>
      <c r="C110" s="62" t="s">
        <v>122</v>
      </c>
      <c r="D110" s="119" t="s">
        <v>1</v>
      </c>
      <c r="E110" s="116"/>
      <c r="F110" s="126">
        <f>SUM(F111:F113)</f>
        <v>9000000</v>
      </c>
      <c r="G110" s="63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</row>
    <row r="111" spans="1:68" s="55" customFormat="1" ht="24" customHeight="1">
      <c r="A111" s="8"/>
      <c r="B111" s="215"/>
      <c r="C111" s="23" t="s">
        <v>94</v>
      </c>
      <c r="D111" s="112">
        <v>2</v>
      </c>
      <c r="E111" s="113" t="s">
        <v>101</v>
      </c>
      <c r="F111" s="102">
        <v>1800000</v>
      </c>
      <c r="G111" s="60" t="s">
        <v>106</v>
      </c>
      <c r="H111" s="61"/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</row>
    <row r="112" spans="1:68" s="55" customFormat="1" ht="24" customHeight="1">
      <c r="A112" s="8"/>
      <c r="B112" s="215"/>
      <c r="C112" s="23" t="s">
        <v>191</v>
      </c>
      <c r="D112" s="119" t="s">
        <v>210</v>
      </c>
      <c r="E112" s="113" t="s">
        <v>101</v>
      </c>
      <c r="F112" s="102">
        <v>7000000</v>
      </c>
      <c r="G112" s="60" t="s">
        <v>81</v>
      </c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</row>
    <row r="113" spans="1:68" s="55" customFormat="1" ht="24" customHeight="1">
      <c r="A113" s="8"/>
      <c r="B113" s="166"/>
      <c r="C113" s="23" t="s">
        <v>385</v>
      </c>
      <c r="D113" s="119">
        <v>2</v>
      </c>
      <c r="E113" s="113" t="s">
        <v>101</v>
      </c>
      <c r="F113" s="102">
        <v>200000</v>
      </c>
      <c r="G113" s="60" t="s">
        <v>105</v>
      </c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</row>
    <row r="114" spans="1:68" s="55" customFormat="1" ht="21" customHeight="1">
      <c r="A114" s="8"/>
      <c r="B114" s="166"/>
      <c r="C114" s="64"/>
      <c r="D114" s="119"/>
      <c r="E114" s="16"/>
      <c r="F114" s="29"/>
      <c r="G114" s="60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</row>
    <row r="115" spans="1:68" s="55" customFormat="1" ht="21" customHeight="1">
      <c r="A115" s="8" t="s">
        <v>12</v>
      </c>
      <c r="B115" s="214" t="s">
        <v>26</v>
      </c>
      <c r="C115" s="62" t="s">
        <v>30</v>
      </c>
      <c r="D115" s="119" t="s">
        <v>1</v>
      </c>
      <c r="E115" s="16"/>
      <c r="F115" s="126">
        <f>SUM(F116:F129)</f>
        <v>124200000</v>
      </c>
      <c r="G115" s="63"/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</row>
    <row r="116" spans="1:68" s="55" customFormat="1" ht="33" customHeight="1">
      <c r="A116" s="8"/>
      <c r="B116" s="297"/>
      <c r="C116" s="25" t="s">
        <v>386</v>
      </c>
      <c r="D116" s="119">
        <v>1</v>
      </c>
      <c r="E116" s="113" t="s">
        <v>101</v>
      </c>
      <c r="F116" s="102">
        <v>25000000</v>
      </c>
      <c r="G116" s="60" t="s">
        <v>123</v>
      </c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</row>
    <row r="117" spans="1:68" s="55" customFormat="1" ht="27" customHeight="1">
      <c r="A117" s="8"/>
      <c r="B117" s="215"/>
      <c r="C117" s="25" t="s">
        <v>163</v>
      </c>
      <c r="D117" s="119">
        <v>1</v>
      </c>
      <c r="E117" s="113" t="s">
        <v>101</v>
      </c>
      <c r="F117" s="102">
        <v>4000000</v>
      </c>
      <c r="G117" s="60" t="s">
        <v>123</v>
      </c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</row>
    <row r="118" spans="1:68" s="55" customFormat="1" ht="34.5" customHeight="1">
      <c r="A118" s="8"/>
      <c r="B118" s="215"/>
      <c r="C118" s="25" t="s">
        <v>387</v>
      </c>
      <c r="D118" s="119" t="s">
        <v>210</v>
      </c>
      <c r="E118" s="113" t="s">
        <v>101</v>
      </c>
      <c r="F118" s="102">
        <v>13000000</v>
      </c>
      <c r="G118" s="60" t="s">
        <v>110</v>
      </c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</row>
    <row r="119" spans="1:68" s="55" customFormat="1" ht="30.75" customHeight="1">
      <c r="A119" s="8"/>
      <c r="B119" s="215"/>
      <c r="C119" s="25" t="s">
        <v>255</v>
      </c>
      <c r="D119" s="119" t="s">
        <v>210</v>
      </c>
      <c r="E119" s="113" t="s">
        <v>101</v>
      </c>
      <c r="F119" s="102">
        <v>10500000</v>
      </c>
      <c r="G119" s="60" t="s">
        <v>110</v>
      </c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</row>
    <row r="120" spans="1:68" s="55" customFormat="1" ht="42.75" customHeight="1">
      <c r="A120" s="8"/>
      <c r="B120" s="215"/>
      <c r="C120" s="25" t="s">
        <v>223</v>
      </c>
      <c r="D120" s="119" t="s">
        <v>210</v>
      </c>
      <c r="E120" s="113" t="s">
        <v>101</v>
      </c>
      <c r="F120" s="102">
        <v>19000000</v>
      </c>
      <c r="G120" s="60" t="s">
        <v>110</v>
      </c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</row>
    <row r="121" spans="1:68" s="55" customFormat="1" ht="33" customHeight="1">
      <c r="A121" s="8"/>
      <c r="B121" s="215"/>
      <c r="C121" s="25" t="s">
        <v>224</v>
      </c>
      <c r="D121" s="119" t="s">
        <v>210</v>
      </c>
      <c r="E121" s="113" t="s">
        <v>101</v>
      </c>
      <c r="F121" s="102">
        <v>5000000</v>
      </c>
      <c r="G121" s="60" t="s">
        <v>110</v>
      </c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</row>
    <row r="122" spans="1:68" s="55" customFormat="1" ht="32.25" customHeight="1">
      <c r="A122" s="8"/>
      <c r="B122" s="214"/>
      <c r="C122" s="25" t="s">
        <v>388</v>
      </c>
      <c r="D122" s="119">
        <v>1</v>
      </c>
      <c r="E122" s="113" t="s">
        <v>101</v>
      </c>
      <c r="F122" s="102">
        <v>2200000</v>
      </c>
      <c r="G122" s="60" t="s">
        <v>110</v>
      </c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</row>
    <row r="123" spans="1:68" s="55" customFormat="1" ht="27" customHeight="1">
      <c r="A123" s="8"/>
      <c r="B123" s="214"/>
      <c r="C123" s="25" t="s">
        <v>163</v>
      </c>
      <c r="D123" s="119" t="s">
        <v>210</v>
      </c>
      <c r="E123" s="113" t="s">
        <v>101</v>
      </c>
      <c r="F123" s="102">
        <v>2000000</v>
      </c>
      <c r="G123" s="60" t="s">
        <v>120</v>
      </c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</row>
    <row r="124" spans="1:68" s="55" customFormat="1" ht="31.5" customHeight="1">
      <c r="A124" s="8"/>
      <c r="B124" s="214"/>
      <c r="C124" s="25" t="s">
        <v>389</v>
      </c>
      <c r="D124" s="119">
        <v>2</v>
      </c>
      <c r="E124" s="113" t="s">
        <v>101</v>
      </c>
      <c r="F124" s="155">
        <v>2500000</v>
      </c>
      <c r="G124" s="60" t="s">
        <v>120</v>
      </c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</row>
    <row r="125" spans="1:68" s="55" customFormat="1" ht="27" customHeight="1">
      <c r="A125" s="8"/>
      <c r="B125" s="214"/>
      <c r="C125" s="25" t="s">
        <v>225</v>
      </c>
      <c r="D125" s="119">
        <v>2</v>
      </c>
      <c r="E125" s="113" t="s">
        <v>101</v>
      </c>
      <c r="F125" s="155">
        <v>8000000</v>
      </c>
      <c r="G125" s="60" t="s">
        <v>81</v>
      </c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</row>
    <row r="126" spans="1:68" s="55" customFormat="1" ht="25.5" customHeight="1">
      <c r="A126" s="8"/>
      <c r="B126" s="215"/>
      <c r="C126" s="25" t="s">
        <v>390</v>
      </c>
      <c r="D126" s="119" t="s">
        <v>210</v>
      </c>
      <c r="E126" s="113" t="s">
        <v>101</v>
      </c>
      <c r="F126" s="102">
        <v>1000000</v>
      </c>
      <c r="G126" s="60" t="s">
        <v>143</v>
      </c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</row>
    <row r="127" spans="1:68" s="55" customFormat="1" ht="30.75" customHeight="1">
      <c r="A127" s="8"/>
      <c r="B127" s="215"/>
      <c r="C127" s="25" t="s">
        <v>226</v>
      </c>
      <c r="D127" s="119">
        <v>1</v>
      </c>
      <c r="E127" s="113" t="s">
        <v>101</v>
      </c>
      <c r="F127" s="102">
        <v>17000000</v>
      </c>
      <c r="G127" s="60" t="s">
        <v>110</v>
      </c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</row>
    <row r="128" spans="1:68" s="55" customFormat="1" ht="31.5" customHeight="1">
      <c r="A128" s="8"/>
      <c r="B128" s="214"/>
      <c r="C128" s="25" t="s">
        <v>256</v>
      </c>
      <c r="D128" s="119">
        <v>2</v>
      </c>
      <c r="E128" s="113" t="s">
        <v>101</v>
      </c>
      <c r="F128" s="102">
        <v>3000000</v>
      </c>
      <c r="G128" s="60" t="s">
        <v>123</v>
      </c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</row>
    <row r="129" spans="1:68" s="55" customFormat="1" ht="30.75" customHeight="1">
      <c r="A129" s="8"/>
      <c r="B129" s="166"/>
      <c r="C129" s="25" t="s">
        <v>227</v>
      </c>
      <c r="D129" s="119">
        <v>1</v>
      </c>
      <c r="E129" s="113" t="s">
        <v>101</v>
      </c>
      <c r="F129" s="102">
        <v>12000000</v>
      </c>
      <c r="G129" s="60" t="s">
        <v>123</v>
      </c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</row>
    <row r="130" spans="1:68" s="55" customFormat="1" ht="21" customHeight="1">
      <c r="A130" s="8"/>
      <c r="B130" s="166"/>
      <c r="C130" s="64"/>
      <c r="D130" s="119"/>
      <c r="E130" s="16"/>
      <c r="F130" s="29"/>
      <c r="G130" s="60"/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</row>
    <row r="131" spans="1:68" s="55" customFormat="1" ht="21" customHeight="1">
      <c r="A131" s="8" t="s">
        <v>12</v>
      </c>
      <c r="B131" s="214" t="s">
        <v>27</v>
      </c>
      <c r="C131" s="62" t="s">
        <v>31</v>
      </c>
      <c r="D131" s="119" t="s">
        <v>1</v>
      </c>
      <c r="E131" s="108"/>
      <c r="F131" s="126">
        <f>SUM(F132:F135)</f>
        <v>3190000</v>
      </c>
      <c r="G131" s="63"/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</row>
    <row r="132" spans="1:68" s="55" customFormat="1" ht="21" customHeight="1">
      <c r="A132" s="8"/>
      <c r="B132" s="143"/>
      <c r="C132" s="25" t="s">
        <v>257</v>
      </c>
      <c r="D132" s="119">
        <v>2</v>
      </c>
      <c r="E132" s="16" t="s">
        <v>88</v>
      </c>
      <c r="F132" s="102">
        <v>60000</v>
      </c>
      <c r="G132" s="60" t="s">
        <v>125</v>
      </c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</row>
    <row r="133" spans="1:68" s="55" customFormat="1" ht="21" customHeight="1">
      <c r="A133" s="8"/>
      <c r="B133" s="215"/>
      <c r="C133" s="25" t="s">
        <v>80</v>
      </c>
      <c r="D133" s="119">
        <v>2</v>
      </c>
      <c r="E133" s="16" t="s">
        <v>101</v>
      </c>
      <c r="F133" s="102">
        <v>715000</v>
      </c>
      <c r="G133" s="60" t="s">
        <v>124</v>
      </c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</row>
    <row r="134" spans="1:68" s="55" customFormat="1" ht="21" customHeight="1">
      <c r="A134" s="8"/>
      <c r="B134" s="215"/>
      <c r="C134" s="25" t="s">
        <v>258</v>
      </c>
      <c r="D134" s="119" t="s">
        <v>210</v>
      </c>
      <c r="E134" s="16" t="s">
        <v>101</v>
      </c>
      <c r="F134" s="102">
        <v>1700000</v>
      </c>
      <c r="G134" s="60" t="s">
        <v>112</v>
      </c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</row>
    <row r="135" spans="1:68" s="55" customFormat="1" ht="29.25" customHeight="1">
      <c r="A135" s="8"/>
      <c r="B135" s="215"/>
      <c r="C135" s="25" t="s">
        <v>259</v>
      </c>
      <c r="D135" s="119">
        <v>2</v>
      </c>
      <c r="E135" s="16" t="s">
        <v>101</v>
      </c>
      <c r="F135" s="102">
        <v>715000</v>
      </c>
      <c r="G135" s="60" t="s">
        <v>130</v>
      </c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</row>
    <row r="136" spans="1:68" s="55" customFormat="1" ht="21" customHeight="1">
      <c r="A136" s="8"/>
      <c r="B136" s="166"/>
      <c r="C136" s="64"/>
      <c r="D136" s="119"/>
      <c r="E136" s="16"/>
      <c r="F136" s="29">
        <f>SUM(F137)+F141+F144+F147</f>
        <v>3705000</v>
      </c>
      <c r="G136" s="60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</row>
    <row r="137" spans="1:68" s="55" customFormat="1" ht="18.75" customHeight="1">
      <c r="A137" s="8" t="s">
        <v>12</v>
      </c>
      <c r="B137" s="214" t="s">
        <v>197</v>
      </c>
      <c r="C137" s="62" t="s">
        <v>198</v>
      </c>
      <c r="D137" s="119" t="s">
        <v>1</v>
      </c>
      <c r="E137" s="16"/>
      <c r="F137" s="134">
        <f>SUM(F138)+F139</f>
        <v>1705000</v>
      </c>
      <c r="G137" s="63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</row>
    <row r="138" spans="1:68" s="55" customFormat="1" ht="18" customHeight="1">
      <c r="A138" s="8"/>
      <c r="B138" s="143"/>
      <c r="C138" s="25" t="s">
        <v>199</v>
      </c>
      <c r="D138" s="119">
        <v>2</v>
      </c>
      <c r="E138" s="113" t="s">
        <v>411</v>
      </c>
      <c r="F138" s="102">
        <v>205000</v>
      </c>
      <c r="G138" s="60" t="s">
        <v>208</v>
      </c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</row>
    <row r="139" spans="1:68" s="55" customFormat="1" ht="18" customHeight="1">
      <c r="A139" s="8"/>
      <c r="B139" s="143"/>
      <c r="C139" s="25" t="s">
        <v>391</v>
      </c>
      <c r="D139" s="119">
        <v>2</v>
      </c>
      <c r="E139" s="113" t="s">
        <v>88</v>
      </c>
      <c r="F139" s="102">
        <v>1500000</v>
      </c>
      <c r="G139" s="60" t="s">
        <v>125</v>
      </c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</row>
    <row r="140" spans="1:68" s="55" customFormat="1" ht="12.75" customHeight="1">
      <c r="A140" s="8"/>
      <c r="B140" s="166"/>
      <c r="C140" s="67"/>
      <c r="D140" s="119"/>
      <c r="E140" s="113"/>
      <c r="F140" s="102"/>
      <c r="G140" s="60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</row>
    <row r="141" spans="1:68" s="55" customFormat="1" ht="21" customHeight="1">
      <c r="A141" s="8" t="s">
        <v>12</v>
      </c>
      <c r="B141" s="214" t="s">
        <v>192</v>
      </c>
      <c r="C141" s="62" t="s">
        <v>193</v>
      </c>
      <c r="D141" s="119" t="s">
        <v>1</v>
      </c>
      <c r="E141" s="16"/>
      <c r="F141" s="134">
        <f>SUM(F142)</f>
        <v>1000000</v>
      </c>
      <c r="G141" s="63"/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</row>
    <row r="142" spans="1:68" s="55" customFormat="1" ht="19.5" customHeight="1">
      <c r="A142" s="8"/>
      <c r="B142" s="166"/>
      <c r="C142" s="25" t="s">
        <v>194</v>
      </c>
      <c r="D142" s="119">
        <v>2</v>
      </c>
      <c r="E142" s="113" t="s">
        <v>101</v>
      </c>
      <c r="F142" s="102">
        <v>1000000</v>
      </c>
      <c r="G142" s="60" t="s">
        <v>104</v>
      </c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</row>
    <row r="143" spans="1:68" s="55" customFormat="1" ht="21" customHeight="1">
      <c r="A143" s="8"/>
      <c r="B143" s="166"/>
      <c r="C143" s="64"/>
      <c r="D143" s="119"/>
      <c r="E143" s="16"/>
      <c r="F143" s="29"/>
      <c r="G143" s="60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</row>
    <row r="144" spans="1:68" s="55" customFormat="1" ht="15.75" customHeight="1">
      <c r="A144" s="8" t="s">
        <v>12</v>
      </c>
      <c r="B144" s="214" t="s">
        <v>195</v>
      </c>
      <c r="C144" s="62" t="s">
        <v>196</v>
      </c>
      <c r="D144" s="119" t="s">
        <v>1</v>
      </c>
      <c r="E144" s="16"/>
      <c r="F144" s="134">
        <f>SUM(F145)</f>
        <v>200000</v>
      </c>
      <c r="G144" s="63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</row>
    <row r="145" spans="1:68" s="55" customFormat="1" ht="20.25" customHeight="1">
      <c r="A145" s="8"/>
      <c r="B145" s="143"/>
      <c r="C145" s="25" t="s">
        <v>196</v>
      </c>
      <c r="D145" s="119">
        <v>2</v>
      </c>
      <c r="E145" s="113" t="s">
        <v>101</v>
      </c>
      <c r="F145" s="102">
        <v>200000</v>
      </c>
      <c r="G145" s="60" t="s">
        <v>116</v>
      </c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</row>
    <row r="146" spans="1:68" s="55" customFormat="1" ht="21" customHeight="1">
      <c r="A146" s="8"/>
      <c r="B146" s="166"/>
      <c r="C146" s="64"/>
      <c r="D146" s="119"/>
      <c r="E146" s="16"/>
      <c r="F146" s="29"/>
      <c r="G146" s="60"/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</row>
    <row r="147" spans="1:68" s="55" customFormat="1" ht="17.25" customHeight="1">
      <c r="A147" s="8" t="s">
        <v>12</v>
      </c>
      <c r="B147" s="214" t="s">
        <v>78</v>
      </c>
      <c r="C147" s="62" t="s">
        <v>77</v>
      </c>
      <c r="D147" s="119" t="s">
        <v>1</v>
      </c>
      <c r="E147" s="16"/>
      <c r="F147" s="134">
        <f>SUM(F148:F149)</f>
        <v>800000</v>
      </c>
      <c r="G147" s="63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</row>
    <row r="148" spans="1:68" s="55" customFormat="1" ht="24" customHeight="1">
      <c r="A148" s="8"/>
      <c r="B148" s="166"/>
      <c r="C148" s="23" t="s">
        <v>392</v>
      </c>
      <c r="D148" s="119">
        <v>2</v>
      </c>
      <c r="E148" s="113" t="s">
        <v>101</v>
      </c>
      <c r="F148" s="102">
        <v>700000</v>
      </c>
      <c r="G148" s="60" t="s">
        <v>107</v>
      </c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</row>
    <row r="149" spans="1:68" s="55" customFormat="1" ht="19.5" customHeight="1">
      <c r="A149" s="8"/>
      <c r="B149" s="305"/>
      <c r="C149" s="23" t="s">
        <v>126</v>
      </c>
      <c r="D149" s="119">
        <v>2</v>
      </c>
      <c r="E149" s="113" t="s">
        <v>101</v>
      </c>
      <c r="F149" s="102">
        <v>100000</v>
      </c>
      <c r="G149" s="60" t="s">
        <v>124</v>
      </c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</row>
    <row r="150" spans="1:68" s="55" customFormat="1" ht="22.5" customHeight="1">
      <c r="A150" s="8"/>
      <c r="B150" s="166"/>
      <c r="C150" s="25"/>
      <c r="D150" s="119"/>
      <c r="E150" s="113"/>
      <c r="F150" s="186">
        <f>SUM(F151)+F159+F162</f>
        <v>32800000</v>
      </c>
      <c r="G150" s="60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</row>
    <row r="151" spans="1:68" s="55" customFormat="1" ht="22.5" customHeight="1">
      <c r="A151" s="8" t="s">
        <v>12</v>
      </c>
      <c r="B151" s="214" t="s">
        <v>32</v>
      </c>
      <c r="C151" s="62" t="s">
        <v>35</v>
      </c>
      <c r="D151" s="117"/>
      <c r="E151" s="116"/>
      <c r="F151" s="123">
        <f>SUM(F152:F157)</f>
        <v>5500000</v>
      </c>
      <c r="G151" s="63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</row>
    <row r="152" spans="1:68" s="55" customFormat="1" ht="23.25" customHeight="1">
      <c r="A152" s="8"/>
      <c r="B152" s="143"/>
      <c r="C152" s="23" t="s">
        <v>393</v>
      </c>
      <c r="D152" s="117">
        <v>2</v>
      </c>
      <c r="E152" s="116" t="s">
        <v>88</v>
      </c>
      <c r="F152" s="102">
        <v>2400000</v>
      </c>
      <c r="G152" s="60" t="s">
        <v>119</v>
      </c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</row>
    <row r="153" spans="1:68" s="55" customFormat="1" ht="23.25" customHeight="1">
      <c r="A153" s="8"/>
      <c r="B153" s="166"/>
      <c r="C153" s="23" t="s">
        <v>200</v>
      </c>
      <c r="D153" s="117">
        <v>1</v>
      </c>
      <c r="E153" s="116" t="s">
        <v>279</v>
      </c>
      <c r="F153" s="102">
        <v>50000</v>
      </c>
      <c r="G153" s="60" t="s">
        <v>116</v>
      </c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</row>
    <row r="154" spans="1:68" s="55" customFormat="1" ht="23.25" customHeight="1">
      <c r="A154" s="8"/>
      <c r="B154" s="305"/>
      <c r="C154" s="23" t="s">
        <v>394</v>
      </c>
      <c r="D154" s="117">
        <v>2</v>
      </c>
      <c r="E154" s="113" t="s">
        <v>101</v>
      </c>
      <c r="F154" s="178">
        <v>300000</v>
      </c>
      <c r="G154" s="60" t="s">
        <v>81</v>
      </c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</row>
    <row r="155" spans="1:68" s="55" customFormat="1" ht="23.25" customHeight="1">
      <c r="A155" s="8"/>
      <c r="B155" s="166"/>
      <c r="C155" s="23" t="s">
        <v>395</v>
      </c>
      <c r="D155" s="117">
        <v>2</v>
      </c>
      <c r="E155" s="116" t="s">
        <v>88</v>
      </c>
      <c r="F155" s="102">
        <v>1700000</v>
      </c>
      <c r="G155" s="60" t="s">
        <v>116</v>
      </c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</row>
    <row r="156" spans="1:68" s="55" customFormat="1" ht="25.5" customHeight="1">
      <c r="A156" s="8"/>
      <c r="B156" s="305"/>
      <c r="C156" s="23" t="s">
        <v>164</v>
      </c>
      <c r="D156" s="117">
        <v>2</v>
      </c>
      <c r="E156" s="113" t="s">
        <v>101</v>
      </c>
      <c r="F156" s="102">
        <v>50000</v>
      </c>
      <c r="G156" s="60" t="s">
        <v>118</v>
      </c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</row>
    <row r="157" spans="1:68" s="55" customFormat="1" ht="23.25" customHeight="1">
      <c r="A157" s="8"/>
      <c r="B157" s="166"/>
      <c r="C157" s="23" t="s">
        <v>396</v>
      </c>
      <c r="D157" s="117">
        <v>1</v>
      </c>
      <c r="E157" s="16" t="s">
        <v>90</v>
      </c>
      <c r="F157" s="102">
        <v>1000000</v>
      </c>
      <c r="G157" s="60" t="s">
        <v>118</v>
      </c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</row>
    <row r="158" spans="1:68" s="55" customFormat="1" ht="18" customHeight="1">
      <c r="A158" s="8"/>
      <c r="B158" s="166"/>
      <c r="C158" s="64"/>
      <c r="D158" s="119"/>
      <c r="E158" s="16"/>
      <c r="F158" s="102"/>
      <c r="G158" s="302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</row>
    <row r="159" spans="1:68" s="55" customFormat="1" ht="23.25" customHeight="1">
      <c r="A159" s="8" t="s">
        <v>12</v>
      </c>
      <c r="B159" s="214" t="s">
        <v>33</v>
      </c>
      <c r="C159" s="62" t="s">
        <v>36</v>
      </c>
      <c r="D159" s="119"/>
      <c r="E159" s="16"/>
      <c r="F159" s="126">
        <f>SUM(F160)</f>
        <v>1000000</v>
      </c>
      <c r="G159" s="63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</row>
    <row r="160" spans="1:68" s="55" customFormat="1" ht="23.25" customHeight="1">
      <c r="A160" s="8"/>
      <c r="B160" s="297"/>
      <c r="C160" s="23" t="s">
        <v>127</v>
      </c>
      <c r="D160" s="119" t="s">
        <v>210</v>
      </c>
      <c r="E160" s="16" t="s">
        <v>88</v>
      </c>
      <c r="F160" s="102">
        <v>1000000</v>
      </c>
      <c r="G160" s="63" t="s">
        <v>124</v>
      </c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</row>
    <row r="161" spans="1:68" s="55" customFormat="1" ht="18" customHeight="1">
      <c r="A161" s="8"/>
      <c r="B161" s="166"/>
      <c r="C161" s="64"/>
      <c r="D161" s="119"/>
      <c r="E161" s="16"/>
      <c r="F161" s="102"/>
      <c r="G161" s="302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</row>
    <row r="162" spans="1:68" s="55" customFormat="1" ht="23.25" customHeight="1">
      <c r="A162" s="8" t="s">
        <v>12</v>
      </c>
      <c r="B162" s="214" t="s">
        <v>34</v>
      </c>
      <c r="C162" s="62" t="s">
        <v>37</v>
      </c>
      <c r="D162" s="119"/>
      <c r="E162" s="16"/>
      <c r="F162" s="126">
        <f>SUM(F163:F168)</f>
        <v>26300000</v>
      </c>
      <c r="G162" s="63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</row>
    <row r="163" spans="1:68" s="55" customFormat="1" ht="23.25" customHeight="1">
      <c r="A163" s="8"/>
      <c r="B163" s="215"/>
      <c r="C163" s="23" t="s">
        <v>260</v>
      </c>
      <c r="D163" s="119" t="s">
        <v>210</v>
      </c>
      <c r="E163" s="16" t="s">
        <v>88</v>
      </c>
      <c r="F163" s="102">
        <v>2000000</v>
      </c>
      <c r="G163" s="299" t="s">
        <v>81</v>
      </c>
      <c r="H163" s="61"/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</row>
    <row r="164" spans="1:68" s="55" customFormat="1" ht="23.25" customHeight="1">
      <c r="A164" s="8"/>
      <c r="B164" s="214"/>
      <c r="C164" s="23" t="s">
        <v>228</v>
      </c>
      <c r="D164" s="119">
        <v>2</v>
      </c>
      <c r="E164" s="16" t="s">
        <v>101</v>
      </c>
      <c r="F164" s="102">
        <v>1500000</v>
      </c>
      <c r="G164" s="299" t="s">
        <v>117</v>
      </c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</row>
    <row r="165" spans="1:68" s="55" customFormat="1" ht="23.25" customHeight="1">
      <c r="A165" s="8"/>
      <c r="B165" s="215"/>
      <c r="C165" s="23" t="s">
        <v>261</v>
      </c>
      <c r="D165" s="119">
        <v>1</v>
      </c>
      <c r="E165" s="16" t="s">
        <v>88</v>
      </c>
      <c r="F165" s="102">
        <v>3000000</v>
      </c>
      <c r="G165" s="299" t="s">
        <v>117</v>
      </c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</row>
    <row r="166" spans="1:68" s="55" customFormat="1" ht="23.25" customHeight="1">
      <c r="A166" s="8"/>
      <c r="B166" s="215"/>
      <c r="C166" s="23" t="s">
        <v>397</v>
      </c>
      <c r="D166" s="119">
        <v>1</v>
      </c>
      <c r="E166" s="16" t="s">
        <v>88</v>
      </c>
      <c r="F166" s="102">
        <v>700000</v>
      </c>
      <c r="G166" s="299" t="s">
        <v>123</v>
      </c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</row>
    <row r="167" spans="1:68" s="55" customFormat="1" ht="23.25" customHeight="1">
      <c r="A167" s="8"/>
      <c r="B167" s="296"/>
      <c r="C167" s="23" t="s">
        <v>262</v>
      </c>
      <c r="D167" s="119">
        <v>1</v>
      </c>
      <c r="E167" s="16" t="s">
        <v>90</v>
      </c>
      <c r="F167" s="102">
        <v>15000000</v>
      </c>
      <c r="G167" s="299" t="s">
        <v>117</v>
      </c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</row>
    <row r="168" spans="1:68" s="55" customFormat="1" ht="23.25" customHeight="1">
      <c r="A168" s="8"/>
      <c r="B168" s="296"/>
      <c r="C168" s="23" t="s">
        <v>263</v>
      </c>
      <c r="D168" s="119">
        <v>1</v>
      </c>
      <c r="E168" s="16" t="s">
        <v>88</v>
      </c>
      <c r="F168" s="102">
        <v>4100000</v>
      </c>
      <c r="G168" s="299" t="s">
        <v>120</v>
      </c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</row>
    <row r="169" spans="1:68" s="55" customFormat="1" ht="16.5" customHeight="1">
      <c r="A169" s="8"/>
      <c r="B169" s="166"/>
      <c r="C169" s="23"/>
      <c r="D169" s="117"/>
      <c r="E169" s="16"/>
      <c r="F169" s="186">
        <f>SUM(F170)+F173+F176+F179+F186+F189+F193</f>
        <v>47575000</v>
      </c>
      <c r="G169" s="63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</row>
    <row r="170" spans="1:68" s="55" customFormat="1" ht="16.5" customHeight="1">
      <c r="A170" s="8" t="s">
        <v>12</v>
      </c>
      <c r="B170" s="214" t="s">
        <v>38</v>
      </c>
      <c r="C170" s="62" t="s">
        <v>6</v>
      </c>
      <c r="D170" s="117" t="s">
        <v>1</v>
      </c>
      <c r="E170" s="16"/>
      <c r="F170" s="123">
        <f>SUM(F171:F171)</f>
        <v>3000000</v>
      </c>
      <c r="G170" s="63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</row>
    <row r="171" spans="1:68" s="55" customFormat="1" ht="28.5" customHeight="1">
      <c r="A171" s="8"/>
      <c r="B171" s="296"/>
      <c r="C171" s="23" t="s">
        <v>81</v>
      </c>
      <c r="D171" s="117" t="s">
        <v>210</v>
      </c>
      <c r="E171" s="16" t="s">
        <v>88</v>
      </c>
      <c r="F171" s="102">
        <v>3000000</v>
      </c>
      <c r="G171" s="63" t="s">
        <v>81</v>
      </c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</row>
    <row r="172" spans="1:68" s="55" customFormat="1" ht="16.5" customHeight="1">
      <c r="A172" s="8"/>
      <c r="B172" s="166"/>
      <c r="C172" s="23"/>
      <c r="D172" s="117"/>
      <c r="E172" s="16"/>
      <c r="F172" s="136"/>
      <c r="G172" s="63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</row>
    <row r="173" spans="1:68" s="55" customFormat="1" ht="21" customHeight="1">
      <c r="A173" s="8" t="s">
        <v>12</v>
      </c>
      <c r="B173" s="214" t="s">
        <v>68</v>
      </c>
      <c r="C173" s="62" t="s">
        <v>69</v>
      </c>
      <c r="D173" s="117"/>
      <c r="E173" s="16"/>
      <c r="F173" s="123">
        <f>SUM(F174)</f>
        <v>3000000</v>
      </c>
      <c r="G173" s="63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</row>
    <row r="174" spans="1:68" s="55" customFormat="1" ht="21" customHeight="1">
      <c r="A174" s="8"/>
      <c r="B174" s="215"/>
      <c r="C174" s="23" t="s">
        <v>81</v>
      </c>
      <c r="D174" s="117" t="s">
        <v>210</v>
      </c>
      <c r="E174" s="16" t="s">
        <v>90</v>
      </c>
      <c r="F174" s="102">
        <v>3000000</v>
      </c>
      <c r="G174" s="63" t="s">
        <v>81</v>
      </c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</row>
    <row r="175" spans="1:68" s="55" customFormat="1" ht="15.75" customHeight="1">
      <c r="A175" s="8"/>
      <c r="B175" s="166"/>
      <c r="C175" s="23"/>
      <c r="D175" s="117"/>
      <c r="E175" s="16"/>
      <c r="F175" s="136"/>
      <c r="G175" s="63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</row>
    <row r="176" spans="1:68" s="55" customFormat="1" ht="17.25" customHeight="1">
      <c r="A176" s="8" t="s">
        <v>12</v>
      </c>
      <c r="B176" s="214" t="s">
        <v>39</v>
      </c>
      <c r="C176" s="62" t="s">
        <v>42</v>
      </c>
      <c r="D176" s="119" t="s">
        <v>1</v>
      </c>
      <c r="E176" s="16"/>
      <c r="F176" s="126">
        <f>SUM(F177)</f>
        <v>800000</v>
      </c>
      <c r="G176" s="63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</row>
    <row r="177" spans="1:68" s="55" customFormat="1" ht="19.5" customHeight="1">
      <c r="A177" s="8"/>
      <c r="B177" s="166"/>
      <c r="C177" s="23" t="s">
        <v>81</v>
      </c>
      <c r="D177" s="117" t="s">
        <v>210</v>
      </c>
      <c r="E177" s="16" t="s">
        <v>90</v>
      </c>
      <c r="F177" s="102">
        <v>800000</v>
      </c>
      <c r="G177" s="63" t="s">
        <v>81</v>
      </c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</row>
    <row r="178" spans="1:68" s="55" customFormat="1" ht="15" customHeight="1">
      <c r="A178" s="8"/>
      <c r="B178" s="166"/>
      <c r="C178" s="23"/>
      <c r="D178" s="119"/>
      <c r="E178" s="16"/>
      <c r="F178" s="137"/>
      <c r="G178" s="63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</row>
    <row r="179" spans="1:68" s="55" customFormat="1" ht="21.75" customHeight="1">
      <c r="A179" s="8" t="s">
        <v>12</v>
      </c>
      <c r="B179" s="214" t="s">
        <v>40</v>
      </c>
      <c r="C179" s="62" t="s">
        <v>43</v>
      </c>
      <c r="D179" s="119" t="s">
        <v>1</v>
      </c>
      <c r="E179" s="16"/>
      <c r="F179" s="126">
        <f>SUM(F180:F184)</f>
        <v>20050000</v>
      </c>
      <c r="G179" s="63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</row>
    <row r="180" spans="1:68" s="55" customFormat="1" ht="21.75" customHeight="1">
      <c r="A180" s="8"/>
      <c r="B180" s="166"/>
      <c r="C180" s="23" t="s">
        <v>81</v>
      </c>
      <c r="D180" s="117" t="s">
        <v>210</v>
      </c>
      <c r="E180" s="16" t="s">
        <v>88</v>
      </c>
      <c r="F180" s="102">
        <v>6000000</v>
      </c>
      <c r="G180" s="302" t="s">
        <v>81</v>
      </c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</row>
    <row r="181" spans="1:68" s="55" customFormat="1" ht="21.75" customHeight="1">
      <c r="A181" s="8"/>
      <c r="B181" s="166"/>
      <c r="C181" s="23" t="s">
        <v>264</v>
      </c>
      <c r="D181" s="119">
        <v>1</v>
      </c>
      <c r="E181" s="16" t="s">
        <v>101</v>
      </c>
      <c r="F181" s="102">
        <v>6000000</v>
      </c>
      <c r="G181" s="302" t="s">
        <v>119</v>
      </c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</row>
    <row r="182" spans="1:68" s="55" customFormat="1" ht="21.75" customHeight="1">
      <c r="A182" s="8"/>
      <c r="B182" s="166"/>
      <c r="C182" s="23" t="s">
        <v>229</v>
      </c>
      <c r="D182" s="119">
        <v>1</v>
      </c>
      <c r="E182" s="16" t="s">
        <v>101</v>
      </c>
      <c r="F182" s="102">
        <v>6000000</v>
      </c>
      <c r="G182" s="302" t="s">
        <v>117</v>
      </c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</row>
    <row r="183" spans="1:68" s="55" customFormat="1" ht="21.75" customHeight="1">
      <c r="A183" s="8"/>
      <c r="B183" s="166"/>
      <c r="C183" s="23" t="s">
        <v>230</v>
      </c>
      <c r="D183" s="119">
        <v>1</v>
      </c>
      <c r="E183" s="16" t="s">
        <v>90</v>
      </c>
      <c r="F183" s="102">
        <v>1750000</v>
      </c>
      <c r="G183" s="300" t="s">
        <v>118</v>
      </c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</row>
    <row r="184" spans="1:68" s="55" customFormat="1" ht="25.5" customHeight="1">
      <c r="A184" s="8"/>
      <c r="B184" s="143"/>
      <c r="C184" s="23" t="s">
        <v>231</v>
      </c>
      <c r="D184" s="119">
        <v>2</v>
      </c>
      <c r="E184" s="16" t="s">
        <v>88</v>
      </c>
      <c r="F184" s="102">
        <v>300000</v>
      </c>
      <c r="G184" s="300" t="s">
        <v>110</v>
      </c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</row>
    <row r="185" spans="1:68" s="55" customFormat="1" ht="21.75" customHeight="1">
      <c r="A185" s="8"/>
      <c r="B185" s="166"/>
      <c r="C185" s="23"/>
      <c r="D185" s="119"/>
      <c r="E185" s="16"/>
      <c r="F185" s="137"/>
      <c r="G185" s="63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</row>
    <row r="186" spans="1:68" s="55" customFormat="1" ht="21.75" customHeight="1">
      <c r="A186" s="8" t="s">
        <v>12</v>
      </c>
      <c r="B186" s="214" t="s">
        <v>95</v>
      </c>
      <c r="C186" s="62" t="s">
        <v>96</v>
      </c>
      <c r="D186" s="119" t="s">
        <v>1</v>
      </c>
      <c r="E186" s="16"/>
      <c r="F186" s="126">
        <f>SUM(F187:F187)</f>
        <v>2000000</v>
      </c>
      <c r="G186" s="63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</row>
    <row r="187" spans="1:68" s="55" customFormat="1" ht="19.5" customHeight="1">
      <c r="A187" s="8"/>
      <c r="B187" s="215"/>
      <c r="C187" s="23" t="s">
        <v>81</v>
      </c>
      <c r="D187" s="117" t="s">
        <v>210</v>
      </c>
      <c r="E187" s="16" t="s">
        <v>88</v>
      </c>
      <c r="F187" s="102">
        <v>2000000</v>
      </c>
      <c r="G187" s="63" t="s">
        <v>81</v>
      </c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</row>
    <row r="188" spans="1:68" s="55" customFormat="1" ht="18" customHeight="1">
      <c r="A188" s="8"/>
      <c r="B188" s="166"/>
      <c r="C188" s="64"/>
      <c r="D188" s="119"/>
      <c r="E188" s="16"/>
      <c r="F188" s="102"/>
      <c r="G188" s="302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</row>
    <row r="189" spans="1:68" s="55" customFormat="1" ht="21" customHeight="1">
      <c r="A189" s="8" t="s">
        <v>12</v>
      </c>
      <c r="B189" s="214" t="s">
        <v>41</v>
      </c>
      <c r="C189" s="68" t="s">
        <v>44</v>
      </c>
      <c r="D189" s="117" t="s">
        <v>1</v>
      </c>
      <c r="E189" s="125"/>
      <c r="F189" s="123">
        <f>SUM(F190:F191)</f>
        <v>13500000</v>
      </c>
      <c r="G189" s="63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</row>
    <row r="190" spans="1:68" s="55" customFormat="1" ht="18" customHeight="1">
      <c r="A190" s="8"/>
      <c r="B190" s="166"/>
      <c r="C190" s="23" t="s">
        <v>398</v>
      </c>
      <c r="D190" s="117">
        <v>2</v>
      </c>
      <c r="E190" s="16" t="s">
        <v>88</v>
      </c>
      <c r="F190" s="102">
        <v>12000000</v>
      </c>
      <c r="G190" s="300" t="s">
        <v>119</v>
      </c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</row>
    <row r="191" spans="1:68" s="55" customFormat="1" ht="17.25" customHeight="1">
      <c r="A191" s="8" t="s">
        <v>1</v>
      </c>
      <c r="B191" s="166"/>
      <c r="C191" s="23" t="s">
        <v>81</v>
      </c>
      <c r="D191" s="117">
        <v>1</v>
      </c>
      <c r="E191" s="16" t="s">
        <v>88</v>
      </c>
      <c r="F191" s="102">
        <v>1500000</v>
      </c>
      <c r="G191" s="300" t="s">
        <v>81</v>
      </c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</row>
    <row r="192" spans="1:68" s="55" customFormat="1" ht="18" customHeight="1">
      <c r="A192" s="8"/>
      <c r="B192" s="166"/>
      <c r="C192" s="64"/>
      <c r="D192" s="119"/>
      <c r="E192" s="16"/>
      <c r="F192" s="102"/>
      <c r="G192" s="302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</row>
    <row r="193" spans="1:68" s="55" customFormat="1" ht="24" customHeight="1">
      <c r="A193" s="8" t="s">
        <v>12</v>
      </c>
      <c r="B193" s="214" t="s">
        <v>70</v>
      </c>
      <c r="C193" s="68" t="s">
        <v>82</v>
      </c>
      <c r="D193" s="33"/>
      <c r="E193" s="41"/>
      <c r="F193" s="123">
        <f>SUM(F194:F196)</f>
        <v>5225000</v>
      </c>
      <c r="G193" s="63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</row>
    <row r="194" spans="1:68" s="55" customFormat="1" ht="28.5" customHeight="1">
      <c r="A194" s="72"/>
      <c r="B194" s="296"/>
      <c r="C194" s="23" t="s">
        <v>81</v>
      </c>
      <c r="D194" s="117" t="s">
        <v>210</v>
      </c>
      <c r="E194" s="16" t="s">
        <v>90</v>
      </c>
      <c r="F194" s="102">
        <v>5000000</v>
      </c>
      <c r="G194" s="299" t="s">
        <v>81</v>
      </c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</row>
    <row r="195" spans="1:68" s="55" customFormat="1" ht="18.75" customHeight="1">
      <c r="A195" s="72"/>
      <c r="B195" s="143"/>
      <c r="C195" s="23" t="s">
        <v>232</v>
      </c>
      <c r="D195" s="117">
        <v>1</v>
      </c>
      <c r="E195" s="16" t="s">
        <v>279</v>
      </c>
      <c r="F195" s="102">
        <v>25000</v>
      </c>
      <c r="G195" s="299" t="s">
        <v>113</v>
      </c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</row>
    <row r="196" spans="1:68" s="55" customFormat="1" ht="18.75" customHeight="1">
      <c r="A196" s="72"/>
      <c r="B196" s="143"/>
      <c r="C196" s="23" t="s">
        <v>83</v>
      </c>
      <c r="D196" s="117">
        <v>1</v>
      </c>
      <c r="E196" s="116" t="s">
        <v>90</v>
      </c>
      <c r="F196" s="102">
        <v>200000</v>
      </c>
      <c r="G196" s="299" t="s">
        <v>118</v>
      </c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</row>
    <row r="197" spans="1:68" s="55" customFormat="1" ht="22.5" customHeight="1">
      <c r="A197" s="72"/>
      <c r="B197" s="166"/>
      <c r="C197" s="23"/>
      <c r="D197" s="117"/>
      <c r="E197" s="116"/>
      <c r="F197" s="29">
        <f>SUM(F198)+F201</f>
        <v>110460000</v>
      </c>
      <c r="G197" s="299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</row>
    <row r="198" spans="1:68" s="55" customFormat="1" ht="21" customHeight="1">
      <c r="A198" s="8" t="s">
        <v>12</v>
      </c>
      <c r="B198" s="214" t="s">
        <v>45</v>
      </c>
      <c r="C198" s="62" t="s">
        <v>7</v>
      </c>
      <c r="D198" s="119" t="s">
        <v>1</v>
      </c>
      <c r="E198" s="108"/>
      <c r="F198" s="126">
        <f>SUM(F199:F199)</f>
        <v>500000</v>
      </c>
      <c r="G198" s="63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</row>
    <row r="199" spans="1:68" s="55" customFormat="1" ht="24" customHeight="1">
      <c r="A199" s="8"/>
      <c r="B199" s="296"/>
      <c r="C199" s="64" t="s">
        <v>81</v>
      </c>
      <c r="D199" s="119">
        <v>2</v>
      </c>
      <c r="E199" s="16" t="s">
        <v>88</v>
      </c>
      <c r="F199" s="102">
        <v>500000</v>
      </c>
      <c r="G199" s="302" t="s">
        <v>81</v>
      </c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</row>
    <row r="200" spans="1:68" s="55" customFormat="1" ht="18" customHeight="1">
      <c r="A200" s="8"/>
      <c r="B200" s="166"/>
      <c r="C200" s="64"/>
      <c r="D200" s="119"/>
      <c r="E200" s="16"/>
      <c r="F200" s="102"/>
      <c r="G200" s="302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</row>
    <row r="201" spans="1:68" s="55" customFormat="1" ht="19.5" customHeight="1">
      <c r="A201" s="8" t="s">
        <v>12</v>
      </c>
      <c r="B201" s="214" t="s">
        <v>46</v>
      </c>
      <c r="C201" s="62" t="s">
        <v>47</v>
      </c>
      <c r="D201" s="119"/>
      <c r="E201" s="108"/>
      <c r="F201" s="126">
        <f>SUM(F202:F217)</f>
        <v>109960000</v>
      </c>
      <c r="G201" s="63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</row>
    <row r="202" spans="1:68" s="55" customFormat="1" ht="18.75" customHeight="1">
      <c r="A202" s="8"/>
      <c r="B202" s="295"/>
      <c r="C202" s="23" t="s">
        <v>149</v>
      </c>
      <c r="D202" s="119">
        <v>1</v>
      </c>
      <c r="E202" s="16" t="s">
        <v>90</v>
      </c>
      <c r="F202" s="155">
        <v>20000000</v>
      </c>
      <c r="G202" s="299" t="s">
        <v>117</v>
      </c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</row>
    <row r="203" spans="1:68" s="55" customFormat="1" ht="18.75" customHeight="1">
      <c r="A203" s="8"/>
      <c r="B203" s="143"/>
      <c r="C203" s="23" t="s">
        <v>399</v>
      </c>
      <c r="D203" s="119">
        <v>2</v>
      </c>
      <c r="E203" s="16" t="s">
        <v>101</v>
      </c>
      <c r="F203" s="155">
        <v>5000000</v>
      </c>
      <c r="G203" s="299" t="s">
        <v>123</v>
      </c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</row>
    <row r="204" spans="1:68" s="55" customFormat="1" ht="18.75" customHeight="1">
      <c r="A204" s="8"/>
      <c r="B204" s="143"/>
      <c r="C204" s="23" t="s">
        <v>233</v>
      </c>
      <c r="D204" s="119">
        <v>2</v>
      </c>
      <c r="E204" s="16" t="s">
        <v>101</v>
      </c>
      <c r="F204" s="155">
        <v>25000</v>
      </c>
      <c r="G204" s="299" t="s">
        <v>125</v>
      </c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</row>
    <row r="205" spans="1:68" s="55" customFormat="1" ht="26.25" customHeight="1">
      <c r="A205" s="8"/>
      <c r="B205" s="143"/>
      <c r="C205" s="23" t="s">
        <v>400</v>
      </c>
      <c r="D205" s="119">
        <v>2</v>
      </c>
      <c r="E205" s="16" t="s">
        <v>90</v>
      </c>
      <c r="F205" s="155">
        <v>900000</v>
      </c>
      <c r="G205" s="299" t="s">
        <v>130</v>
      </c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</row>
    <row r="206" spans="1:68" s="55" customFormat="1" ht="27.75" customHeight="1">
      <c r="A206" s="8"/>
      <c r="B206" s="166"/>
      <c r="C206" s="23" t="s">
        <v>401</v>
      </c>
      <c r="D206" s="119">
        <v>2</v>
      </c>
      <c r="E206" s="16" t="s">
        <v>101</v>
      </c>
      <c r="F206" s="155">
        <v>4000000</v>
      </c>
      <c r="G206" s="299" t="s">
        <v>110</v>
      </c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</row>
    <row r="207" spans="1:68" s="55" customFormat="1" ht="24.75" customHeight="1">
      <c r="A207" s="8"/>
      <c r="B207" s="215"/>
      <c r="C207" s="23" t="s">
        <v>98</v>
      </c>
      <c r="D207" s="119">
        <v>2</v>
      </c>
      <c r="E207" s="16" t="s">
        <v>101</v>
      </c>
      <c r="F207" s="155">
        <v>35000</v>
      </c>
      <c r="G207" s="299" t="s">
        <v>114</v>
      </c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</row>
    <row r="208" spans="1:68" s="55" customFormat="1" ht="18.75" customHeight="1">
      <c r="A208" s="8"/>
      <c r="B208" s="216"/>
      <c r="C208" s="23" t="s">
        <v>234</v>
      </c>
      <c r="D208" s="119">
        <v>1</v>
      </c>
      <c r="E208" s="16" t="s">
        <v>90</v>
      </c>
      <c r="F208" s="155">
        <v>15000000</v>
      </c>
      <c r="G208" s="299" t="s">
        <v>120</v>
      </c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</row>
    <row r="209" spans="1:68" s="55" customFormat="1" ht="18.75" customHeight="1">
      <c r="A209" s="8"/>
      <c r="B209" s="143"/>
      <c r="C209" s="23" t="s">
        <v>97</v>
      </c>
      <c r="D209" s="119">
        <v>2</v>
      </c>
      <c r="E209" s="16" t="s">
        <v>90</v>
      </c>
      <c r="F209" s="155">
        <v>200000</v>
      </c>
      <c r="G209" s="299" t="s">
        <v>105</v>
      </c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</row>
    <row r="210" spans="1:68" s="55" customFormat="1" ht="18.75" customHeight="1">
      <c r="A210" s="8"/>
      <c r="B210" s="143"/>
      <c r="C210" s="23" t="s">
        <v>165</v>
      </c>
      <c r="D210" s="119">
        <v>2</v>
      </c>
      <c r="E210" s="116" t="s">
        <v>101</v>
      </c>
      <c r="F210" s="155">
        <v>500000</v>
      </c>
      <c r="G210" s="299" t="s">
        <v>124</v>
      </c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</row>
    <row r="211" spans="1:68" s="55" customFormat="1" ht="21" customHeight="1">
      <c r="A211" s="8"/>
      <c r="B211" s="215"/>
      <c r="C211" s="23" t="s">
        <v>235</v>
      </c>
      <c r="D211" s="119">
        <v>1</v>
      </c>
      <c r="E211" s="116" t="s">
        <v>101</v>
      </c>
      <c r="F211" s="155">
        <v>1300000</v>
      </c>
      <c r="G211" s="299" t="s">
        <v>107</v>
      </c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</row>
    <row r="212" spans="1:68" s="55" customFormat="1" ht="21.75" customHeight="1">
      <c r="A212" s="8"/>
      <c r="B212" s="166"/>
      <c r="C212" s="23" t="s">
        <v>236</v>
      </c>
      <c r="D212" s="119">
        <v>2</v>
      </c>
      <c r="E212" s="16" t="s">
        <v>101</v>
      </c>
      <c r="F212" s="155">
        <v>1500000</v>
      </c>
      <c r="G212" s="299" t="s">
        <v>106</v>
      </c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</row>
    <row r="213" spans="1:68" s="55" customFormat="1" ht="18.75" customHeight="1">
      <c r="A213" s="8"/>
      <c r="B213" s="143"/>
      <c r="C213" s="23" t="s">
        <v>402</v>
      </c>
      <c r="D213" s="119">
        <v>2</v>
      </c>
      <c r="E213" s="16" t="s">
        <v>88</v>
      </c>
      <c r="F213" s="155">
        <v>15000000</v>
      </c>
      <c r="G213" s="299" t="s">
        <v>118</v>
      </c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</row>
    <row r="214" spans="1:68" s="55" customFormat="1" ht="25.5" customHeight="1">
      <c r="A214" s="8"/>
      <c r="B214" s="215"/>
      <c r="C214" s="23" t="s">
        <v>265</v>
      </c>
      <c r="D214" s="119">
        <v>2</v>
      </c>
      <c r="E214" s="16" t="s">
        <v>88</v>
      </c>
      <c r="F214" s="155">
        <v>40000000</v>
      </c>
      <c r="G214" s="299" t="s">
        <v>119</v>
      </c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</row>
    <row r="215" spans="1:68" s="55" customFormat="1" ht="28.5" customHeight="1">
      <c r="A215" s="8"/>
      <c r="B215" s="215"/>
      <c r="C215" s="23" t="s">
        <v>128</v>
      </c>
      <c r="D215" s="119">
        <v>2</v>
      </c>
      <c r="E215" s="16" t="s">
        <v>88</v>
      </c>
      <c r="F215" s="155">
        <v>2500000</v>
      </c>
      <c r="G215" s="299" t="s">
        <v>113</v>
      </c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</row>
    <row r="216" spans="1:68" s="55" customFormat="1" ht="24" customHeight="1">
      <c r="A216" s="8"/>
      <c r="B216" s="215"/>
      <c r="C216" s="23" t="s">
        <v>403</v>
      </c>
      <c r="D216" s="119">
        <v>2</v>
      </c>
      <c r="E216" s="124" t="s">
        <v>88</v>
      </c>
      <c r="F216" s="155">
        <v>3000000</v>
      </c>
      <c r="G216" s="299" t="s">
        <v>81</v>
      </c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</row>
    <row r="217" spans="1:68" s="55" customFormat="1" ht="24" customHeight="1">
      <c r="A217" s="8"/>
      <c r="B217" s="215"/>
      <c r="C217" s="23" t="s">
        <v>201</v>
      </c>
      <c r="D217" s="119">
        <v>1</v>
      </c>
      <c r="E217" s="124" t="s">
        <v>408</v>
      </c>
      <c r="F217" s="155">
        <v>1000000</v>
      </c>
      <c r="G217" s="299" t="s">
        <v>107</v>
      </c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</row>
    <row r="218" spans="1:68" s="55" customFormat="1" ht="18" customHeight="1">
      <c r="A218" s="8"/>
      <c r="B218" s="166"/>
      <c r="C218" s="64"/>
      <c r="D218" s="119"/>
      <c r="E218" s="16"/>
      <c r="F218" s="102"/>
      <c r="G218" s="302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</row>
    <row r="219" spans="1:68" s="55" customFormat="1" ht="41.25" customHeight="1">
      <c r="A219" s="187" t="s">
        <v>48</v>
      </c>
      <c r="B219" s="304" t="s">
        <v>150</v>
      </c>
      <c r="C219" s="76"/>
      <c r="D219" s="119"/>
      <c r="E219" s="100"/>
      <c r="F219" s="205">
        <f>SUM(F220)</f>
        <v>38000000</v>
      </c>
      <c r="G219" s="63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</row>
    <row r="220" spans="1:68" s="55" customFormat="1" ht="19.5" customHeight="1">
      <c r="A220" s="8" t="s">
        <v>12</v>
      </c>
      <c r="B220" s="214" t="s">
        <v>49</v>
      </c>
      <c r="C220" s="62" t="s">
        <v>50</v>
      </c>
      <c r="D220" s="119"/>
      <c r="E220" s="16"/>
      <c r="F220" s="126">
        <f>SUM(F221)</f>
        <v>38000000</v>
      </c>
      <c r="G220" s="63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</row>
    <row r="221" spans="1:68" s="55" customFormat="1" ht="21" customHeight="1">
      <c r="A221" s="77"/>
      <c r="B221" s="215"/>
      <c r="C221" s="64" t="s">
        <v>277</v>
      </c>
      <c r="D221" s="119">
        <v>1</v>
      </c>
      <c r="E221" s="116" t="s">
        <v>88</v>
      </c>
      <c r="F221" s="102">
        <v>38000000</v>
      </c>
      <c r="G221" s="299" t="s">
        <v>120</v>
      </c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</row>
    <row r="222" spans="1:68" s="55" customFormat="1" ht="16.5" customHeight="1">
      <c r="A222" s="77"/>
      <c r="B222" s="215"/>
      <c r="C222" s="23"/>
      <c r="D222" s="143"/>
      <c r="E222" s="116"/>
      <c r="F222" s="205"/>
      <c r="G222" s="63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</row>
    <row r="223" spans="1:68" s="55" customFormat="1" ht="21.75" customHeight="1">
      <c r="A223" s="77"/>
      <c r="B223" s="5"/>
      <c r="C223" s="23"/>
      <c r="D223" s="143"/>
      <c r="E223" s="116"/>
      <c r="F223" s="205">
        <f>SUM(F224)+F233+F238+F248+F256+F265+F270</f>
        <v>218516179</v>
      </c>
      <c r="G223" s="63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</row>
    <row r="224" spans="1:68" s="55" customFormat="1" ht="21" customHeight="1">
      <c r="A224" s="8" t="s">
        <v>12</v>
      </c>
      <c r="B224" s="214" t="s">
        <v>51</v>
      </c>
      <c r="C224" s="62" t="s">
        <v>8</v>
      </c>
      <c r="D224" s="117" t="s">
        <v>1</v>
      </c>
      <c r="E224" s="116"/>
      <c r="F224" s="123">
        <f>SUM(F225:F231)</f>
        <v>13500000</v>
      </c>
      <c r="G224" s="63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</row>
    <row r="225" spans="1:68" s="55" customFormat="1" ht="20.25" customHeight="1">
      <c r="A225" s="80"/>
      <c r="B225" s="143"/>
      <c r="C225" s="23" t="s">
        <v>266</v>
      </c>
      <c r="D225" s="117">
        <v>1</v>
      </c>
      <c r="E225" s="116" t="s">
        <v>90</v>
      </c>
      <c r="F225" s="102">
        <v>3000000</v>
      </c>
      <c r="G225" s="299" t="s">
        <v>119</v>
      </c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</row>
    <row r="226" spans="1:68" s="55" customFormat="1" ht="19.5" customHeight="1">
      <c r="A226" s="80"/>
      <c r="B226" s="166"/>
      <c r="C226" s="23" t="s">
        <v>84</v>
      </c>
      <c r="D226" s="117">
        <v>1</v>
      </c>
      <c r="E226" s="116" t="s">
        <v>90</v>
      </c>
      <c r="F226" s="102">
        <v>7000000</v>
      </c>
      <c r="G226" s="299" t="s">
        <v>119</v>
      </c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</row>
    <row r="227" spans="1:68" s="55" customFormat="1" ht="24.75" customHeight="1">
      <c r="A227" s="80"/>
      <c r="B227" s="143"/>
      <c r="C227" s="23" t="s">
        <v>267</v>
      </c>
      <c r="D227" s="117">
        <v>2</v>
      </c>
      <c r="E227" s="116" t="s">
        <v>90</v>
      </c>
      <c r="F227" s="102">
        <v>400000</v>
      </c>
      <c r="G227" s="299" t="s">
        <v>110</v>
      </c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</row>
    <row r="228" spans="1:68" s="55" customFormat="1" ht="25.5" customHeight="1">
      <c r="A228" s="80"/>
      <c r="B228" s="166"/>
      <c r="C228" s="23" t="s">
        <v>238</v>
      </c>
      <c r="D228" s="117">
        <v>1</v>
      </c>
      <c r="E228" s="116" t="s">
        <v>90</v>
      </c>
      <c r="F228" s="102">
        <v>200000</v>
      </c>
      <c r="G228" s="299" t="s">
        <v>170</v>
      </c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</row>
    <row r="229" spans="1:68" s="55" customFormat="1" ht="21" customHeight="1">
      <c r="A229" s="80"/>
      <c r="B229" s="166"/>
      <c r="C229" s="23" t="s">
        <v>268</v>
      </c>
      <c r="D229" s="117">
        <v>2</v>
      </c>
      <c r="E229" s="116" t="s">
        <v>90</v>
      </c>
      <c r="F229" s="102">
        <v>200000</v>
      </c>
      <c r="G229" s="299" t="s">
        <v>129</v>
      </c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</row>
    <row r="230" spans="1:68" s="55" customFormat="1" ht="23.25" customHeight="1">
      <c r="A230" s="80"/>
      <c r="B230" s="305"/>
      <c r="C230" s="23" t="s">
        <v>239</v>
      </c>
      <c r="D230" s="117">
        <v>1</v>
      </c>
      <c r="E230" s="116" t="s">
        <v>101</v>
      </c>
      <c r="F230" s="102">
        <v>1700000</v>
      </c>
      <c r="G230" s="299" t="s">
        <v>107</v>
      </c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</row>
    <row r="231" spans="1:68" s="55" customFormat="1" ht="27.75" customHeight="1">
      <c r="A231" s="80"/>
      <c r="B231" s="166"/>
      <c r="C231" s="23" t="s">
        <v>404</v>
      </c>
      <c r="D231" s="117">
        <v>2</v>
      </c>
      <c r="E231" s="116" t="s">
        <v>101</v>
      </c>
      <c r="F231" s="102">
        <v>1000000</v>
      </c>
      <c r="G231" s="299" t="s">
        <v>105</v>
      </c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</row>
    <row r="232" spans="1:68" s="55" customFormat="1" ht="16.5" customHeight="1">
      <c r="A232" s="8"/>
      <c r="B232" s="166"/>
      <c r="C232" s="23"/>
      <c r="D232" s="119"/>
      <c r="E232" s="16"/>
      <c r="F232" s="137"/>
      <c r="G232" s="63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</row>
    <row r="233" spans="1:68" s="55" customFormat="1" ht="16.5" customHeight="1">
      <c r="A233" s="8" t="s">
        <v>12</v>
      </c>
      <c r="B233" s="214" t="s">
        <v>52</v>
      </c>
      <c r="C233" s="62" t="s">
        <v>58</v>
      </c>
      <c r="D233" s="119" t="s">
        <v>1</v>
      </c>
      <c r="E233" s="16"/>
      <c r="F233" s="134">
        <f>SUM(F234:F236)</f>
        <v>1210000</v>
      </c>
      <c r="G233" s="63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</row>
    <row r="234" spans="1:68" s="55" customFormat="1" ht="20.25" customHeight="1">
      <c r="A234" s="8"/>
      <c r="B234" s="215"/>
      <c r="C234" s="23" t="s">
        <v>131</v>
      </c>
      <c r="D234" s="119">
        <v>2</v>
      </c>
      <c r="E234" s="16" t="s">
        <v>88</v>
      </c>
      <c r="F234" s="102">
        <v>150000</v>
      </c>
      <c r="G234" s="299" t="s">
        <v>130</v>
      </c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</row>
    <row r="235" spans="1:68" s="55" customFormat="1" ht="18.75" customHeight="1">
      <c r="A235" s="8"/>
      <c r="B235" s="215"/>
      <c r="C235" s="23" t="s">
        <v>132</v>
      </c>
      <c r="D235" s="119">
        <v>2</v>
      </c>
      <c r="E235" s="16" t="s">
        <v>88</v>
      </c>
      <c r="F235" s="102">
        <v>60000</v>
      </c>
      <c r="G235" s="299" t="s">
        <v>130</v>
      </c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</row>
    <row r="236" spans="1:68" s="55" customFormat="1" ht="19.5" customHeight="1">
      <c r="A236" s="8"/>
      <c r="B236" s="215"/>
      <c r="C236" s="23" t="s">
        <v>133</v>
      </c>
      <c r="D236" s="119" t="s">
        <v>210</v>
      </c>
      <c r="E236" s="16" t="s">
        <v>88</v>
      </c>
      <c r="F236" s="102">
        <v>1000000</v>
      </c>
      <c r="G236" s="299" t="s">
        <v>124</v>
      </c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</row>
    <row r="237" spans="1:68" s="55" customFormat="1" ht="16.5" customHeight="1">
      <c r="A237" s="8"/>
      <c r="B237" s="166"/>
      <c r="C237" s="23"/>
      <c r="D237" s="119"/>
      <c r="E237" s="16"/>
      <c r="F237" s="137"/>
      <c r="G237" s="63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</row>
    <row r="238" spans="1:68" s="55" customFormat="1" ht="16.5" customHeight="1">
      <c r="A238" s="8" t="s">
        <v>12</v>
      </c>
      <c r="B238" s="214" t="s">
        <v>53</v>
      </c>
      <c r="C238" s="62" t="s">
        <v>59</v>
      </c>
      <c r="D238" s="119"/>
      <c r="E238" s="108"/>
      <c r="F238" s="126">
        <f>SUM(F239:F246)</f>
        <v>172030000</v>
      </c>
      <c r="G238" s="63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</row>
    <row r="239" spans="1:68" s="55" customFormat="1" ht="39" customHeight="1">
      <c r="A239" s="8"/>
      <c r="B239" s="215"/>
      <c r="C239" s="64" t="s">
        <v>85</v>
      </c>
      <c r="D239" s="119">
        <v>1</v>
      </c>
      <c r="E239" s="16" t="s">
        <v>101</v>
      </c>
      <c r="F239" s="102">
        <v>165000000</v>
      </c>
      <c r="G239" s="299" t="s">
        <v>170</v>
      </c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</row>
    <row r="240" spans="1:68" s="55" customFormat="1" ht="22.5" customHeight="1">
      <c r="A240" s="8"/>
      <c r="B240" s="215"/>
      <c r="C240" s="64" t="s">
        <v>202</v>
      </c>
      <c r="D240" s="119">
        <v>2</v>
      </c>
      <c r="E240" s="16" t="s">
        <v>88</v>
      </c>
      <c r="F240" s="102">
        <v>165000</v>
      </c>
      <c r="G240" s="299" t="s">
        <v>130</v>
      </c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</row>
    <row r="241" spans="1:68" s="55" customFormat="1" ht="22.5" customHeight="1">
      <c r="A241" s="8"/>
      <c r="B241" s="215"/>
      <c r="C241" s="64" t="s">
        <v>202</v>
      </c>
      <c r="D241" s="119">
        <v>2</v>
      </c>
      <c r="E241" s="16" t="s">
        <v>88</v>
      </c>
      <c r="F241" s="102">
        <v>165000</v>
      </c>
      <c r="G241" s="299" t="s">
        <v>124</v>
      </c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</row>
    <row r="242" spans="1:68" s="55" customFormat="1" ht="22.5" customHeight="1">
      <c r="A242" s="8"/>
      <c r="B242" s="215"/>
      <c r="C242" s="64" t="s">
        <v>86</v>
      </c>
      <c r="D242" s="119">
        <v>2</v>
      </c>
      <c r="E242" s="16" t="s">
        <v>88</v>
      </c>
      <c r="F242" s="102">
        <v>3000000</v>
      </c>
      <c r="G242" s="299" t="s">
        <v>107</v>
      </c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</row>
    <row r="243" spans="1:68" s="55" customFormat="1" ht="22.5" customHeight="1">
      <c r="A243" s="8"/>
      <c r="B243" s="166"/>
      <c r="C243" s="64" t="s">
        <v>203</v>
      </c>
      <c r="D243" s="119" t="s">
        <v>210</v>
      </c>
      <c r="E243" s="16" t="s">
        <v>101</v>
      </c>
      <c r="F243" s="102">
        <v>600000</v>
      </c>
      <c r="G243" s="299" t="s">
        <v>107</v>
      </c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</row>
    <row r="244" spans="1:68" s="55" customFormat="1" ht="22.5" customHeight="1">
      <c r="A244" s="8"/>
      <c r="B244" s="166"/>
      <c r="C244" s="64" t="s">
        <v>204</v>
      </c>
      <c r="D244" s="119">
        <v>2</v>
      </c>
      <c r="E244" s="16" t="s">
        <v>88</v>
      </c>
      <c r="F244" s="102">
        <v>1000000</v>
      </c>
      <c r="G244" s="299" t="s">
        <v>125</v>
      </c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</row>
    <row r="245" spans="1:68" s="55" customFormat="1" ht="22.5" customHeight="1">
      <c r="A245" s="8"/>
      <c r="B245" s="143"/>
      <c r="C245" s="64" t="s">
        <v>240</v>
      </c>
      <c r="D245" s="119">
        <v>2</v>
      </c>
      <c r="E245" s="16" t="s">
        <v>88</v>
      </c>
      <c r="F245" s="102">
        <v>1500000</v>
      </c>
      <c r="G245" s="299" t="s">
        <v>143</v>
      </c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</row>
    <row r="246" spans="1:68" s="55" customFormat="1" ht="22.5" customHeight="1">
      <c r="A246" s="8"/>
      <c r="B246" s="143"/>
      <c r="C246" s="64" t="s">
        <v>99</v>
      </c>
      <c r="D246" s="119">
        <v>2</v>
      </c>
      <c r="E246" s="16" t="s">
        <v>88</v>
      </c>
      <c r="F246" s="102">
        <v>600000</v>
      </c>
      <c r="G246" s="299" t="s">
        <v>140</v>
      </c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</row>
    <row r="247" spans="1:68" s="55" customFormat="1" ht="18.75" customHeight="1">
      <c r="A247" s="8"/>
      <c r="B247" s="143"/>
      <c r="C247" s="64"/>
      <c r="D247" s="119"/>
      <c r="E247" s="16"/>
      <c r="F247" s="102"/>
      <c r="G247" s="299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</row>
    <row r="248" spans="1:68" s="55" customFormat="1" ht="18.75" customHeight="1">
      <c r="A248" s="8" t="s">
        <v>12</v>
      </c>
      <c r="B248" s="214" t="s">
        <v>54</v>
      </c>
      <c r="C248" s="62" t="s">
        <v>60</v>
      </c>
      <c r="D248" s="119" t="s">
        <v>1</v>
      </c>
      <c r="E248" s="16"/>
      <c r="F248" s="126">
        <f>SUM(F249:F254)</f>
        <v>14580000</v>
      </c>
      <c r="G248" s="63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</row>
    <row r="249" spans="1:68" s="55" customFormat="1" ht="18.75" customHeight="1">
      <c r="A249" s="80"/>
      <c r="B249" s="166"/>
      <c r="C249" s="64" t="s">
        <v>241</v>
      </c>
      <c r="D249" s="119">
        <v>1</v>
      </c>
      <c r="E249" s="16" t="s">
        <v>90</v>
      </c>
      <c r="F249" s="102">
        <v>600000</v>
      </c>
      <c r="G249" s="60" t="s">
        <v>117</v>
      </c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</row>
    <row r="250" spans="1:68" s="55" customFormat="1" ht="24" customHeight="1">
      <c r="A250" s="80"/>
      <c r="B250" s="215"/>
      <c r="C250" s="64" t="s">
        <v>166</v>
      </c>
      <c r="D250" s="119">
        <v>2</v>
      </c>
      <c r="E250" s="16" t="s">
        <v>88</v>
      </c>
      <c r="F250" s="102">
        <v>4000000</v>
      </c>
      <c r="G250" s="60" t="s">
        <v>143</v>
      </c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</row>
    <row r="251" spans="1:68" s="55" customFormat="1" ht="23.25" customHeight="1">
      <c r="A251" s="80"/>
      <c r="B251" s="166"/>
      <c r="C251" s="64" t="s">
        <v>269</v>
      </c>
      <c r="D251" s="119">
        <v>1</v>
      </c>
      <c r="E251" s="16" t="s">
        <v>88</v>
      </c>
      <c r="F251" s="102">
        <v>9500000</v>
      </c>
      <c r="G251" s="60" t="s">
        <v>170</v>
      </c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</row>
    <row r="252" spans="1:68" s="180" customFormat="1" ht="24.75" customHeight="1">
      <c r="A252" s="181"/>
      <c r="B252" s="215"/>
      <c r="C252" s="64" t="s">
        <v>270</v>
      </c>
      <c r="D252" s="107">
        <v>2</v>
      </c>
      <c r="E252" s="16" t="s">
        <v>88</v>
      </c>
      <c r="F252" s="178">
        <v>230000</v>
      </c>
      <c r="G252" s="60" t="s">
        <v>207</v>
      </c>
      <c r="H252" s="200"/>
      <c r="I252" s="200"/>
      <c r="J252" s="200"/>
      <c r="K252" s="200"/>
      <c r="L252" s="200"/>
      <c r="M252" s="200"/>
      <c r="N252" s="200"/>
      <c r="O252" s="200"/>
      <c r="P252" s="200"/>
      <c r="Q252" s="200"/>
      <c r="R252" s="200"/>
      <c r="S252" s="200"/>
      <c r="T252" s="200"/>
      <c r="U252" s="200"/>
      <c r="V252" s="200"/>
      <c r="W252" s="200"/>
      <c r="X252" s="200"/>
      <c r="Y252" s="200"/>
      <c r="Z252" s="200"/>
      <c r="AA252" s="200"/>
      <c r="AB252" s="200"/>
      <c r="AC252" s="200"/>
      <c r="AD252" s="200"/>
      <c r="AE252" s="200"/>
      <c r="AF252" s="200"/>
      <c r="AG252" s="200"/>
      <c r="AH252" s="200"/>
      <c r="AI252" s="200"/>
      <c r="AJ252" s="200"/>
      <c r="AK252" s="200"/>
      <c r="AL252" s="200"/>
      <c r="AM252" s="200"/>
      <c r="AN252" s="200"/>
      <c r="AO252" s="200"/>
      <c r="AP252" s="200"/>
      <c r="AQ252" s="200"/>
      <c r="AR252" s="200"/>
      <c r="AS252" s="200"/>
      <c r="AT252" s="200"/>
      <c r="AU252" s="200"/>
      <c r="AV252" s="200"/>
      <c r="AW252" s="200"/>
      <c r="AX252" s="200"/>
      <c r="AY252" s="200"/>
      <c r="AZ252" s="200"/>
      <c r="BA252" s="200"/>
      <c r="BB252" s="200"/>
      <c r="BC252" s="200"/>
      <c r="BD252" s="200"/>
      <c r="BE252" s="200"/>
      <c r="BF252" s="200"/>
      <c r="BG252" s="200"/>
      <c r="BH252" s="200"/>
      <c r="BI252" s="200"/>
      <c r="BJ252" s="200"/>
      <c r="BK252" s="200"/>
      <c r="BL252" s="200"/>
      <c r="BM252" s="200"/>
      <c r="BN252" s="200"/>
      <c r="BO252" s="200"/>
      <c r="BP252" s="200"/>
    </row>
    <row r="253" spans="1:68" s="55" customFormat="1" ht="21" customHeight="1">
      <c r="A253" s="80"/>
      <c r="B253" s="166"/>
      <c r="C253" s="64" t="s">
        <v>242</v>
      </c>
      <c r="D253" s="119">
        <v>1</v>
      </c>
      <c r="E253" s="16" t="s">
        <v>90</v>
      </c>
      <c r="F253" s="102">
        <v>100000</v>
      </c>
      <c r="G253" s="60" t="s">
        <v>119</v>
      </c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</row>
    <row r="254" spans="1:68" s="55" customFormat="1" ht="30" customHeight="1">
      <c r="A254" s="80"/>
      <c r="B254" s="166"/>
      <c r="C254" s="64" t="s">
        <v>405</v>
      </c>
      <c r="D254" s="119">
        <v>2</v>
      </c>
      <c r="E254" s="16" t="s">
        <v>101</v>
      </c>
      <c r="F254" s="102">
        <v>150000</v>
      </c>
      <c r="G254" s="60" t="s">
        <v>142</v>
      </c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</row>
    <row r="255" spans="1:68" s="55" customFormat="1" ht="18.75" customHeight="1">
      <c r="A255" s="8"/>
      <c r="B255" s="143"/>
      <c r="C255" s="64"/>
      <c r="D255" s="119"/>
      <c r="E255" s="16"/>
      <c r="F255" s="102"/>
      <c r="G255" s="299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</row>
    <row r="256" spans="1:68" s="55" customFormat="1" ht="18.75" customHeight="1">
      <c r="A256" s="8" t="s">
        <v>12</v>
      </c>
      <c r="B256" s="214" t="s">
        <v>55</v>
      </c>
      <c r="C256" s="62" t="s">
        <v>61</v>
      </c>
      <c r="D256" s="119" t="s">
        <v>1</v>
      </c>
      <c r="E256" s="100"/>
      <c r="F256" s="126">
        <f>SUM(F257:F263)</f>
        <v>2700000</v>
      </c>
      <c r="G256" s="63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</row>
    <row r="257" spans="1:68" s="55" customFormat="1" ht="18.75" customHeight="1">
      <c r="A257" s="8"/>
      <c r="B257" s="166"/>
      <c r="C257" s="64" t="s">
        <v>271</v>
      </c>
      <c r="D257" s="119">
        <v>2</v>
      </c>
      <c r="E257" s="100" t="s">
        <v>88</v>
      </c>
      <c r="F257" s="102">
        <v>250000</v>
      </c>
      <c r="G257" s="60" t="s">
        <v>107</v>
      </c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</row>
    <row r="258" spans="1:68" s="55" customFormat="1" ht="18.75" customHeight="1">
      <c r="A258" s="8"/>
      <c r="B258" s="143"/>
      <c r="C258" s="64" t="s">
        <v>272</v>
      </c>
      <c r="D258" s="119">
        <v>2</v>
      </c>
      <c r="E258" s="100" t="s">
        <v>88</v>
      </c>
      <c r="F258" s="102">
        <v>800000</v>
      </c>
      <c r="G258" s="60" t="s">
        <v>107</v>
      </c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</row>
    <row r="259" spans="1:68" s="55" customFormat="1" ht="24.75" customHeight="1">
      <c r="A259" s="8"/>
      <c r="B259" s="166"/>
      <c r="C259" s="64" t="s">
        <v>406</v>
      </c>
      <c r="D259" s="119">
        <v>2</v>
      </c>
      <c r="E259" s="100" t="s">
        <v>88</v>
      </c>
      <c r="F259" s="102">
        <v>200000</v>
      </c>
      <c r="G259" s="60" t="s">
        <v>169</v>
      </c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</row>
    <row r="260" spans="1:68" s="55" customFormat="1" ht="18.75" customHeight="1">
      <c r="A260" s="8"/>
      <c r="B260" s="166"/>
      <c r="C260" s="64" t="s">
        <v>273</v>
      </c>
      <c r="D260" s="119">
        <v>1</v>
      </c>
      <c r="E260" s="116" t="s">
        <v>88</v>
      </c>
      <c r="F260" s="102">
        <v>550000</v>
      </c>
      <c r="G260" s="60" t="s">
        <v>117</v>
      </c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</row>
    <row r="261" spans="1:68" s="55" customFormat="1" ht="18" customHeight="1">
      <c r="A261" s="8"/>
      <c r="B261" s="166"/>
      <c r="C261" s="64" t="s">
        <v>87</v>
      </c>
      <c r="D261" s="119">
        <v>2</v>
      </c>
      <c r="E261" s="116" t="s">
        <v>88</v>
      </c>
      <c r="F261" s="102">
        <v>150000</v>
      </c>
      <c r="G261" s="60" t="s">
        <v>124</v>
      </c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</row>
    <row r="262" spans="1:68" s="55" customFormat="1" ht="24.75" customHeight="1">
      <c r="A262" s="8"/>
      <c r="B262" s="215"/>
      <c r="C262" s="64" t="s">
        <v>407</v>
      </c>
      <c r="D262" s="119">
        <v>2</v>
      </c>
      <c r="E262" s="116" t="s">
        <v>88</v>
      </c>
      <c r="F262" s="102">
        <v>200000</v>
      </c>
      <c r="G262" s="60" t="s">
        <v>103</v>
      </c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</row>
    <row r="263" spans="1:68" s="55" customFormat="1" ht="18.75" customHeight="1">
      <c r="A263" s="8"/>
      <c r="B263" s="166"/>
      <c r="C263" s="64" t="s">
        <v>274</v>
      </c>
      <c r="D263" s="119">
        <v>2</v>
      </c>
      <c r="E263" s="100" t="s">
        <v>88</v>
      </c>
      <c r="F263" s="102">
        <v>550000</v>
      </c>
      <c r="G263" s="60" t="s">
        <v>412</v>
      </c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</row>
    <row r="264" spans="1:68" s="55" customFormat="1" ht="18.75" customHeight="1">
      <c r="A264" s="8"/>
      <c r="B264" s="143"/>
      <c r="C264" s="64"/>
      <c r="D264" s="119"/>
      <c r="E264" s="16"/>
      <c r="F264" s="102"/>
      <c r="G264" s="299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</row>
    <row r="265" spans="1:68" s="55" customFormat="1" ht="18.75" customHeight="1">
      <c r="A265" s="189" t="s">
        <v>12</v>
      </c>
      <c r="B265" s="217" t="s">
        <v>56</v>
      </c>
      <c r="C265" s="190" t="s">
        <v>62</v>
      </c>
      <c r="D265" s="191" t="s">
        <v>1</v>
      </c>
      <c r="E265" s="192"/>
      <c r="F265" s="193">
        <f>SUM(F266:F268)</f>
        <v>6540000</v>
      </c>
      <c r="G265" s="63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</row>
    <row r="266" spans="1:68" s="201" customFormat="1" ht="18.75" customHeight="1">
      <c r="A266" s="8"/>
      <c r="B266" s="143"/>
      <c r="C266" s="64" t="s">
        <v>167</v>
      </c>
      <c r="D266" s="119" t="s">
        <v>210</v>
      </c>
      <c r="E266" s="100" t="s">
        <v>90</v>
      </c>
      <c r="F266" s="102">
        <v>3000000</v>
      </c>
      <c r="G266" s="300" t="s">
        <v>112</v>
      </c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202"/>
      <c r="AR266" s="77"/>
      <c r="AS266" s="77"/>
      <c r="AT266" s="77"/>
      <c r="AU266" s="77"/>
      <c r="AV266" s="77"/>
      <c r="AW266" s="77"/>
      <c r="AX266" s="77"/>
      <c r="AY266" s="77"/>
      <c r="AZ266" s="77"/>
      <c r="BA266" s="77"/>
      <c r="BB266" s="77"/>
      <c r="BC266" s="77"/>
      <c r="BD266" s="77"/>
      <c r="BE266" s="77"/>
      <c r="BF266" s="77"/>
      <c r="BG266" s="77"/>
      <c r="BH266" s="77"/>
      <c r="BI266" s="77"/>
      <c r="BJ266" s="77"/>
      <c r="BK266" s="77"/>
      <c r="BL266" s="77"/>
      <c r="BM266" s="77"/>
      <c r="BN266" s="77"/>
      <c r="BO266" s="77"/>
      <c r="BP266" s="77"/>
    </row>
    <row r="267" spans="1:68" s="201" customFormat="1" ht="18.75" customHeight="1">
      <c r="A267" s="8"/>
      <c r="B267" s="215"/>
      <c r="C267" s="64" t="s">
        <v>243</v>
      </c>
      <c r="D267" s="119">
        <v>2</v>
      </c>
      <c r="E267" s="100" t="s">
        <v>90</v>
      </c>
      <c r="F267" s="102">
        <v>40000</v>
      </c>
      <c r="G267" s="300" t="s">
        <v>124</v>
      </c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202"/>
      <c r="AR267" s="77"/>
      <c r="AS267" s="77"/>
      <c r="AT267" s="77"/>
      <c r="AU267" s="77"/>
      <c r="AV267" s="77"/>
      <c r="AW267" s="77"/>
      <c r="AX267" s="77"/>
      <c r="AY267" s="77"/>
      <c r="AZ267" s="77"/>
      <c r="BA267" s="77"/>
      <c r="BB267" s="77"/>
      <c r="BC267" s="77"/>
      <c r="BD267" s="77"/>
      <c r="BE267" s="77"/>
      <c r="BF267" s="77"/>
      <c r="BG267" s="77"/>
      <c r="BH267" s="77"/>
      <c r="BI267" s="77"/>
      <c r="BJ267" s="77"/>
      <c r="BK267" s="77"/>
      <c r="BL267" s="77"/>
      <c r="BM267" s="77"/>
      <c r="BN267" s="77"/>
      <c r="BO267" s="77"/>
      <c r="BP267" s="77"/>
    </row>
    <row r="268" spans="1:68" s="201" customFormat="1" ht="23.25" customHeight="1">
      <c r="A268" s="8"/>
      <c r="B268" s="296"/>
      <c r="C268" s="64" t="s">
        <v>151</v>
      </c>
      <c r="D268" s="119" t="s">
        <v>210</v>
      </c>
      <c r="E268" s="100" t="s">
        <v>90</v>
      </c>
      <c r="F268" s="102">
        <v>3500000</v>
      </c>
      <c r="G268" s="300" t="s">
        <v>112</v>
      </c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202"/>
      <c r="AR268" s="77"/>
      <c r="AS268" s="77"/>
      <c r="AT268" s="77"/>
      <c r="AU268" s="77"/>
      <c r="AV268" s="77"/>
      <c r="AW268" s="77"/>
      <c r="AX268" s="77"/>
      <c r="AY268" s="77"/>
      <c r="AZ268" s="77"/>
      <c r="BA268" s="77"/>
      <c r="BB268" s="77"/>
      <c r="BC268" s="77"/>
      <c r="BD268" s="77"/>
      <c r="BE268" s="77"/>
      <c r="BF268" s="77"/>
      <c r="BG268" s="77"/>
      <c r="BH268" s="77"/>
      <c r="BI268" s="77"/>
      <c r="BJ268" s="77"/>
      <c r="BK268" s="77"/>
      <c r="BL268" s="77"/>
      <c r="BM268" s="77"/>
      <c r="BN268" s="77"/>
      <c r="BO268" s="77"/>
      <c r="BP268" s="77"/>
    </row>
    <row r="269" spans="1:68" s="55" customFormat="1" ht="18.75" customHeight="1">
      <c r="A269" s="8"/>
      <c r="B269" s="143"/>
      <c r="C269" s="64"/>
      <c r="D269" s="119"/>
      <c r="E269" s="16"/>
      <c r="F269" s="102"/>
      <c r="G269" s="299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</row>
    <row r="270" spans="1:68" s="55" customFormat="1" ht="15.75" customHeight="1">
      <c r="A270" s="194" t="s">
        <v>12</v>
      </c>
      <c r="B270" s="218" t="s">
        <v>57</v>
      </c>
      <c r="C270" s="195" t="s">
        <v>63</v>
      </c>
      <c r="D270" s="196"/>
      <c r="E270" s="197"/>
      <c r="F270" s="198">
        <f>SUM(F271:F276)</f>
        <v>7956179</v>
      </c>
      <c r="G270" s="63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</row>
    <row r="271" spans="1:68" s="55" customFormat="1" ht="20.25" customHeight="1">
      <c r="A271" s="8"/>
      <c r="B271" s="166"/>
      <c r="C271" s="26" t="s">
        <v>244</v>
      </c>
      <c r="D271" s="119">
        <v>2</v>
      </c>
      <c r="E271" s="100" t="s">
        <v>101</v>
      </c>
      <c r="F271" s="102">
        <v>1196179</v>
      </c>
      <c r="G271" s="60" t="s">
        <v>142</v>
      </c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</row>
    <row r="272" spans="1:68" s="55" customFormat="1" ht="21" customHeight="1">
      <c r="A272" s="8"/>
      <c r="B272" s="166"/>
      <c r="C272" s="26" t="s">
        <v>245</v>
      </c>
      <c r="D272" s="147">
        <v>1</v>
      </c>
      <c r="E272" s="100" t="s">
        <v>90</v>
      </c>
      <c r="F272" s="102">
        <v>110000</v>
      </c>
      <c r="G272" s="60" t="s">
        <v>117</v>
      </c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</row>
    <row r="273" spans="1:68" s="55" customFormat="1" ht="21" customHeight="1">
      <c r="A273" s="8"/>
      <c r="B273" s="166"/>
      <c r="C273" s="26" t="s">
        <v>168</v>
      </c>
      <c r="D273" s="147">
        <v>2</v>
      </c>
      <c r="E273" s="100" t="s">
        <v>410</v>
      </c>
      <c r="F273" s="102">
        <v>650000</v>
      </c>
      <c r="G273" s="60" t="s">
        <v>169</v>
      </c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</row>
    <row r="274" spans="1:68" s="55" customFormat="1" ht="27" customHeight="1">
      <c r="A274" s="8"/>
      <c r="B274" s="166"/>
      <c r="C274" s="26" t="s">
        <v>246</v>
      </c>
      <c r="D274" s="147">
        <v>1</v>
      </c>
      <c r="E274" s="100" t="s">
        <v>408</v>
      </c>
      <c r="F274" s="102">
        <v>300000</v>
      </c>
      <c r="G274" s="60" t="s">
        <v>119</v>
      </c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</row>
    <row r="275" spans="1:68" s="55" customFormat="1" ht="30" customHeight="1">
      <c r="A275" s="8"/>
      <c r="B275" s="166"/>
      <c r="C275" s="26" t="s">
        <v>205</v>
      </c>
      <c r="D275" s="147">
        <v>2</v>
      </c>
      <c r="E275" s="100" t="s">
        <v>101</v>
      </c>
      <c r="F275" s="102">
        <v>500000</v>
      </c>
      <c r="G275" s="60" t="s">
        <v>107</v>
      </c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</row>
    <row r="276" spans="1:68" s="55" customFormat="1" ht="21.75" customHeight="1">
      <c r="A276" s="8"/>
      <c r="B276" s="166"/>
      <c r="C276" s="26" t="s">
        <v>247</v>
      </c>
      <c r="D276" s="147">
        <v>1</v>
      </c>
      <c r="E276" s="16" t="s">
        <v>90</v>
      </c>
      <c r="F276" s="102">
        <v>5200000</v>
      </c>
      <c r="G276" s="60" t="s">
        <v>117</v>
      </c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</row>
    <row r="277" spans="1:68" s="55" customFormat="1" ht="18" customHeight="1">
      <c r="A277" s="8"/>
      <c r="B277" s="166"/>
      <c r="C277" s="26"/>
      <c r="D277" s="147"/>
      <c r="E277" s="16"/>
      <c r="F277" s="102"/>
      <c r="G277" s="60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</row>
    <row r="278" spans="1:68" s="55" customFormat="1" ht="21.75" customHeight="1">
      <c r="A278" s="83"/>
      <c r="B278" s="219" t="s">
        <v>138</v>
      </c>
      <c r="C278" s="75" t="s">
        <v>137</v>
      </c>
      <c r="D278" s="147"/>
      <c r="E278" s="100"/>
      <c r="F278" s="207">
        <f>SUM(F279)+F284</f>
        <v>4600000</v>
      </c>
      <c r="G278" s="63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</row>
    <row r="279" spans="1:68" s="55" customFormat="1" ht="20.25" customHeight="1">
      <c r="A279" s="8" t="s">
        <v>12</v>
      </c>
      <c r="B279" s="210" t="s">
        <v>67</v>
      </c>
      <c r="C279" s="21" t="s">
        <v>71</v>
      </c>
      <c r="D279" s="33"/>
      <c r="E279" s="100"/>
      <c r="F279" s="148">
        <f>SUM(F280:F282)</f>
        <v>3600000</v>
      </c>
      <c r="G279" s="63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</row>
    <row r="280" spans="1:68" s="55" customFormat="1" ht="27" customHeight="1">
      <c r="A280" s="85"/>
      <c r="B280" s="215"/>
      <c r="C280" s="26" t="s">
        <v>206</v>
      </c>
      <c r="D280" s="147">
        <v>2</v>
      </c>
      <c r="E280" s="16" t="s">
        <v>101</v>
      </c>
      <c r="F280" s="102">
        <v>1600000</v>
      </c>
      <c r="G280" s="60" t="s">
        <v>107</v>
      </c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</row>
    <row r="281" spans="1:68" s="55" customFormat="1" ht="17.25" customHeight="1">
      <c r="A281" s="85"/>
      <c r="B281" s="220"/>
      <c r="C281" s="26" t="s">
        <v>248</v>
      </c>
      <c r="D281" s="147">
        <v>2</v>
      </c>
      <c r="E281" s="16" t="s">
        <v>101</v>
      </c>
      <c r="F281" s="102">
        <v>500000</v>
      </c>
      <c r="G281" s="60" t="s">
        <v>107</v>
      </c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</row>
    <row r="282" spans="1:68" s="55" customFormat="1" ht="28.5" customHeight="1">
      <c r="A282" s="85"/>
      <c r="B282" s="220"/>
      <c r="C282" s="26" t="s">
        <v>249</v>
      </c>
      <c r="D282" s="147">
        <v>2</v>
      </c>
      <c r="E282" s="100" t="s">
        <v>90</v>
      </c>
      <c r="F282" s="102">
        <v>1500000</v>
      </c>
      <c r="G282" s="60" t="s">
        <v>237</v>
      </c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</row>
    <row r="283" spans="1:68" s="55" customFormat="1" ht="18.75" customHeight="1">
      <c r="A283" s="8"/>
      <c r="B283" s="143"/>
      <c r="C283" s="64"/>
      <c r="D283" s="119"/>
      <c r="E283" s="16"/>
      <c r="F283" s="102"/>
      <c r="G283" s="299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</row>
    <row r="284" spans="1:68" s="55" customFormat="1" ht="24" customHeight="1">
      <c r="A284" s="8" t="s">
        <v>12</v>
      </c>
      <c r="B284" s="214" t="s">
        <v>64</v>
      </c>
      <c r="C284" s="20" t="s">
        <v>65</v>
      </c>
      <c r="D284" s="119" t="s">
        <v>1</v>
      </c>
      <c r="E284" s="108"/>
      <c r="F284" s="148">
        <f>SUM(F285:F285)</f>
        <v>1000000</v>
      </c>
      <c r="G284" s="63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  <c r="BE284" s="61"/>
      <c r="BF284" s="61"/>
      <c r="BG284" s="61"/>
      <c r="BH284" s="61"/>
      <c r="BI284" s="61"/>
      <c r="BJ284" s="61"/>
      <c r="BK284" s="61"/>
      <c r="BL284" s="61"/>
      <c r="BM284" s="61"/>
      <c r="BN284" s="61"/>
      <c r="BO284" s="61"/>
      <c r="BP284" s="61"/>
    </row>
    <row r="285" spans="1:68" s="55" customFormat="1" ht="20.25" customHeight="1">
      <c r="A285" s="8"/>
      <c r="B285" s="166"/>
      <c r="C285" s="26" t="s">
        <v>152</v>
      </c>
      <c r="D285" s="147" t="s">
        <v>210</v>
      </c>
      <c r="E285" s="100" t="s">
        <v>101</v>
      </c>
      <c r="F285" s="102">
        <v>1000000</v>
      </c>
      <c r="G285" s="60" t="s">
        <v>104</v>
      </c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  <c r="BE285" s="61"/>
      <c r="BF285" s="61"/>
      <c r="BG285" s="61"/>
      <c r="BH285" s="61"/>
      <c r="BI285" s="61"/>
      <c r="BJ285" s="61"/>
      <c r="BK285" s="61"/>
      <c r="BL285" s="61"/>
      <c r="BM285" s="61"/>
      <c r="BN285" s="61"/>
      <c r="BO285" s="61"/>
      <c r="BP285" s="61"/>
    </row>
    <row r="286" spans="1:68" s="55" customFormat="1" ht="24.75" customHeight="1">
      <c r="A286" s="8"/>
      <c r="B286" s="166"/>
      <c r="C286" s="26"/>
      <c r="D286" s="147"/>
      <c r="E286" s="16"/>
      <c r="F286" s="186"/>
      <c r="G286" s="60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  <c r="BE286" s="61"/>
      <c r="BF286" s="61"/>
      <c r="BG286" s="61"/>
      <c r="BH286" s="61"/>
      <c r="BI286" s="61"/>
      <c r="BJ286" s="61"/>
      <c r="BK286" s="61"/>
      <c r="BL286" s="61"/>
      <c r="BM286" s="61"/>
      <c r="BN286" s="61"/>
      <c r="BO286" s="61"/>
      <c r="BP286" s="61"/>
    </row>
    <row r="287" spans="1:68" s="55" customFormat="1" ht="24.75" customHeight="1">
      <c r="A287" s="8"/>
      <c r="B287" s="166"/>
      <c r="C287" s="26"/>
      <c r="D287" s="147"/>
      <c r="E287" s="16"/>
      <c r="F287" s="186">
        <f>SUM(F288)</f>
        <v>29000000</v>
      </c>
      <c r="G287" s="60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  <c r="BE287" s="61"/>
      <c r="BF287" s="61"/>
      <c r="BG287" s="61"/>
      <c r="BH287" s="61"/>
      <c r="BI287" s="61"/>
      <c r="BJ287" s="61"/>
      <c r="BK287" s="61"/>
      <c r="BL287" s="61"/>
      <c r="BM287" s="61"/>
      <c r="BN287" s="61"/>
      <c r="BO287" s="61"/>
      <c r="BP287" s="61"/>
    </row>
    <row r="288" spans="1:68" s="55" customFormat="1" ht="22.5" customHeight="1">
      <c r="A288" s="8"/>
      <c r="B288" s="210" t="s">
        <v>144</v>
      </c>
      <c r="C288" s="21" t="s">
        <v>145</v>
      </c>
      <c r="D288" s="147"/>
      <c r="E288" s="16"/>
      <c r="F288" s="148">
        <f>SUM(F289)+F290+F291+F292</f>
        <v>29000000</v>
      </c>
      <c r="G288" s="60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</row>
    <row r="289" spans="1:68" s="55" customFormat="1" ht="33.75" customHeight="1">
      <c r="A289" s="8"/>
      <c r="B289" s="221"/>
      <c r="C289" s="26" t="s">
        <v>278</v>
      </c>
      <c r="D289" s="149">
        <v>2</v>
      </c>
      <c r="E289" s="16" t="s">
        <v>408</v>
      </c>
      <c r="F289" s="102">
        <v>2000000</v>
      </c>
      <c r="G289" s="60" t="s">
        <v>104</v>
      </c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</row>
    <row r="290" spans="1:68" s="55" customFormat="1" ht="29.25" customHeight="1">
      <c r="A290" s="8"/>
      <c r="B290" s="221"/>
      <c r="C290" s="26" t="s">
        <v>278</v>
      </c>
      <c r="D290" s="149">
        <v>1</v>
      </c>
      <c r="E290" s="16" t="s">
        <v>408</v>
      </c>
      <c r="F290" s="102">
        <v>2000000</v>
      </c>
      <c r="G290" s="60" t="s">
        <v>143</v>
      </c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</row>
    <row r="291" spans="1:68" s="55" customFormat="1" ht="33.75" customHeight="1">
      <c r="A291" s="8"/>
      <c r="B291" s="221"/>
      <c r="C291" s="26" t="s">
        <v>275</v>
      </c>
      <c r="D291" s="149">
        <v>2</v>
      </c>
      <c r="E291" s="16" t="s">
        <v>209</v>
      </c>
      <c r="F291" s="102">
        <v>22000000</v>
      </c>
      <c r="G291" s="60" t="s">
        <v>110</v>
      </c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</row>
    <row r="292" spans="1:68" s="55" customFormat="1" ht="29.25" customHeight="1">
      <c r="A292" s="8"/>
      <c r="B292" s="221"/>
      <c r="C292" s="26" t="s">
        <v>276</v>
      </c>
      <c r="D292" s="149">
        <v>1</v>
      </c>
      <c r="E292" s="16" t="s">
        <v>409</v>
      </c>
      <c r="F292" s="102">
        <v>3000000</v>
      </c>
      <c r="G292" s="60" t="s">
        <v>140</v>
      </c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</row>
    <row r="293" spans="1:68" s="55" customFormat="1" ht="19.5" customHeight="1">
      <c r="A293" s="8"/>
      <c r="B293" s="44"/>
      <c r="C293" s="90"/>
      <c r="D293" s="147"/>
      <c r="E293" s="16"/>
      <c r="F293" s="102"/>
      <c r="G293" s="60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  <c r="BH293" s="61"/>
      <c r="BI293" s="61"/>
      <c r="BJ293" s="61"/>
      <c r="BK293" s="61"/>
      <c r="BL293" s="61"/>
      <c r="BM293" s="61"/>
      <c r="BN293" s="61"/>
      <c r="BO293" s="61"/>
      <c r="BP293" s="61"/>
    </row>
    <row r="294" spans="1:68" s="55" customFormat="1" ht="21.75" customHeight="1">
      <c r="A294" s="82" t="s">
        <v>66</v>
      </c>
      <c r="B294" s="166"/>
      <c r="C294" s="188" t="s">
        <v>212</v>
      </c>
      <c r="D294" s="157"/>
      <c r="E294" s="108"/>
      <c r="F294" s="303">
        <f>SUM(F6)+F11+F28+F40+F62+F67+F78+F85+F136+F150+F169+F197+F219+F223+F278+F287</f>
        <v>1419111179</v>
      </c>
      <c r="G294" s="63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</row>
    <row r="295" spans="6:7" ht="12.75">
      <c r="F295" s="32"/>
      <c r="G295" s="206"/>
    </row>
    <row r="296" spans="6:7" ht="12.75">
      <c r="F296" s="32"/>
      <c r="G296" s="206"/>
    </row>
    <row r="297" spans="6:7" ht="12.75">
      <c r="F297" s="32"/>
      <c r="G297" s="206"/>
    </row>
    <row r="298" spans="6:7" ht="12.75">
      <c r="F298" s="32"/>
      <c r="G298" s="206"/>
    </row>
    <row r="299" spans="6:7" ht="12.75">
      <c r="F299" s="32"/>
      <c r="G299" s="206"/>
    </row>
    <row r="300" spans="6:7" ht="12.75">
      <c r="F300" s="32"/>
      <c r="G300" s="206"/>
    </row>
    <row r="301" spans="6:7" ht="12.75">
      <c r="F301" s="32"/>
      <c r="G301" s="206"/>
    </row>
    <row r="302" spans="6:7" ht="12.75">
      <c r="F302" s="32"/>
      <c r="G302" s="206"/>
    </row>
    <row r="303" spans="6:7" ht="12.75">
      <c r="F303" s="32"/>
      <c r="G303" s="206"/>
    </row>
    <row r="304" spans="6:7" ht="12.75">
      <c r="F304" s="32"/>
      <c r="G304" s="206"/>
    </row>
    <row r="305" spans="6:7" ht="12.75">
      <c r="F305" s="32"/>
      <c r="G305" s="206"/>
    </row>
    <row r="306" spans="6:7" ht="12.75">
      <c r="F306" s="32"/>
      <c r="G306" s="206"/>
    </row>
    <row r="307" spans="6:7" ht="12.75">
      <c r="F307" s="32"/>
      <c r="G307" s="206"/>
    </row>
    <row r="308" spans="6:7" ht="12.75">
      <c r="F308" s="32"/>
      <c r="G308" s="206"/>
    </row>
    <row r="309" spans="6:7" ht="12.75">
      <c r="F309" s="32"/>
      <c r="G309" s="206"/>
    </row>
    <row r="310" spans="6:7" ht="12.75">
      <c r="F310" s="32"/>
      <c r="G310" s="206"/>
    </row>
    <row r="311" spans="6:7" ht="12.75">
      <c r="F311" s="32"/>
      <c r="G311" s="206"/>
    </row>
    <row r="312" spans="6:7" ht="12.75">
      <c r="F312" s="32"/>
      <c r="G312" s="206"/>
    </row>
    <row r="313" spans="6:7" ht="12.75">
      <c r="F313" s="32"/>
      <c r="G313" s="206"/>
    </row>
    <row r="314" spans="6:7" ht="12.75">
      <c r="F314" s="32"/>
      <c r="G314" s="206"/>
    </row>
    <row r="315" spans="6:7" ht="12.75">
      <c r="F315" s="32"/>
      <c r="G315" s="206"/>
    </row>
    <row r="316" spans="6:7" ht="12.75">
      <c r="F316" s="32"/>
      <c r="G316" s="206"/>
    </row>
    <row r="317" spans="6:7" ht="12.75">
      <c r="F317" s="32"/>
      <c r="G317" s="206"/>
    </row>
    <row r="318" spans="6:7" ht="12.75">
      <c r="F318" s="32"/>
      <c r="G318" s="206"/>
    </row>
    <row r="319" spans="6:7" ht="12.75">
      <c r="F319" s="32"/>
      <c r="G319" s="206"/>
    </row>
    <row r="320" spans="6:7" ht="12.75">
      <c r="F320" s="32"/>
      <c r="G320" s="206"/>
    </row>
    <row r="321" spans="6:7" ht="12.75">
      <c r="F321" s="32"/>
      <c r="G321" s="206"/>
    </row>
    <row r="322" spans="6:7" ht="12.75">
      <c r="F322" s="32"/>
      <c r="G322" s="206"/>
    </row>
    <row r="323" spans="6:7" ht="12.75">
      <c r="F323" s="32"/>
      <c r="G323" s="206"/>
    </row>
    <row r="324" spans="6:7" ht="12.75">
      <c r="F324" s="32"/>
      <c r="G324" s="206"/>
    </row>
    <row r="325" spans="6:7" ht="12.75">
      <c r="F325" s="32"/>
      <c r="G325" s="206"/>
    </row>
    <row r="326" spans="6:7" ht="12.75">
      <c r="F326" s="32"/>
      <c r="G326" s="206"/>
    </row>
    <row r="327" spans="6:7" ht="12.75">
      <c r="F327" s="32"/>
      <c r="G327" s="206"/>
    </row>
    <row r="328" spans="6:7" ht="12.75">
      <c r="F328" s="32"/>
      <c r="G328" s="206"/>
    </row>
    <row r="329" spans="6:7" ht="12.75">
      <c r="F329" s="32"/>
      <c r="G329" s="206"/>
    </row>
    <row r="330" spans="6:7" ht="12.75">
      <c r="F330" s="32"/>
      <c r="G330" s="206"/>
    </row>
    <row r="331" spans="6:7" ht="12.75">
      <c r="F331" s="32"/>
      <c r="G331" s="206"/>
    </row>
    <row r="332" spans="6:7" ht="12.75">
      <c r="F332" s="32"/>
      <c r="G332" s="206"/>
    </row>
    <row r="333" spans="6:7" ht="12.75">
      <c r="F333" s="32"/>
      <c r="G333" s="206"/>
    </row>
    <row r="334" spans="6:7" ht="12.75">
      <c r="F334" s="32"/>
      <c r="G334" s="206"/>
    </row>
    <row r="335" spans="6:7" ht="12.75">
      <c r="F335" s="32"/>
      <c r="G335" s="206"/>
    </row>
    <row r="336" spans="6:7" ht="12.75">
      <c r="F336" s="32"/>
      <c r="G336" s="206"/>
    </row>
    <row r="337" spans="6:7" ht="12.75">
      <c r="F337" s="32"/>
      <c r="G337" s="206"/>
    </row>
    <row r="338" spans="6:7" ht="12.75">
      <c r="F338" s="32"/>
      <c r="G338" s="206"/>
    </row>
    <row r="339" spans="6:7" ht="12.75">
      <c r="F339" s="32"/>
      <c r="G339" s="206"/>
    </row>
    <row r="340" spans="6:7" ht="12.75">
      <c r="F340" s="32"/>
      <c r="G340" s="206"/>
    </row>
    <row r="341" spans="6:7" ht="12.75">
      <c r="F341" s="32"/>
      <c r="G341" s="206"/>
    </row>
    <row r="342" spans="6:7" ht="12.75">
      <c r="F342" s="32"/>
      <c r="G342" s="206"/>
    </row>
    <row r="343" spans="6:7" ht="12.75">
      <c r="F343" s="32"/>
      <c r="G343" s="206"/>
    </row>
    <row r="344" spans="6:7" ht="12.75">
      <c r="F344" s="32"/>
      <c r="G344" s="206"/>
    </row>
    <row r="345" spans="6:7" ht="12.75">
      <c r="F345" s="32"/>
      <c r="G345" s="206"/>
    </row>
    <row r="346" spans="6:7" ht="12.75">
      <c r="F346" s="32"/>
      <c r="G346" s="206"/>
    </row>
    <row r="347" spans="6:7" ht="12.75">
      <c r="F347" s="32"/>
      <c r="G347" s="206"/>
    </row>
    <row r="348" spans="6:7" ht="12.75">
      <c r="F348" s="32"/>
      <c r="G348" s="206"/>
    </row>
    <row r="349" spans="6:7" ht="12.75">
      <c r="F349" s="32"/>
      <c r="G349" s="206"/>
    </row>
    <row r="350" spans="6:7" ht="12.75">
      <c r="F350" s="32"/>
      <c r="G350" s="206"/>
    </row>
    <row r="351" spans="6:7" ht="12.75">
      <c r="F351" s="32"/>
      <c r="G351" s="206"/>
    </row>
    <row r="352" spans="6:7" ht="12.75">
      <c r="F352" s="32"/>
      <c r="G352" s="206"/>
    </row>
    <row r="353" spans="6:7" ht="12.75">
      <c r="F353" s="32"/>
      <c r="G353" s="206"/>
    </row>
    <row r="354" spans="6:7" ht="12.75">
      <c r="F354" s="32"/>
      <c r="G354" s="206"/>
    </row>
    <row r="355" spans="6:7" ht="12.75">
      <c r="F355" s="32"/>
      <c r="G355" s="206"/>
    </row>
    <row r="356" spans="6:7" ht="12.75">
      <c r="F356" s="32"/>
      <c r="G356" s="206"/>
    </row>
    <row r="357" spans="6:7" ht="12.75">
      <c r="F357" s="32"/>
      <c r="G357" s="206"/>
    </row>
    <row r="358" spans="6:7" ht="12.75">
      <c r="F358" s="32"/>
      <c r="G358" s="206"/>
    </row>
    <row r="359" spans="6:7" ht="12.75">
      <c r="F359" s="32"/>
      <c r="G359" s="206"/>
    </row>
    <row r="360" spans="6:7" ht="12.75">
      <c r="F360" s="32"/>
      <c r="G360" s="206"/>
    </row>
    <row r="361" spans="6:7" ht="12.75">
      <c r="F361" s="32"/>
      <c r="G361" s="206"/>
    </row>
    <row r="362" spans="6:7" ht="12.75">
      <c r="F362" s="32"/>
      <c r="G362" s="206"/>
    </row>
    <row r="363" spans="6:7" ht="12.75">
      <c r="F363" s="32"/>
      <c r="G363" s="206"/>
    </row>
    <row r="364" spans="6:7" ht="12.75">
      <c r="F364" s="32"/>
      <c r="G364" s="206"/>
    </row>
    <row r="365" spans="6:7" ht="12.75">
      <c r="F365" s="32"/>
      <c r="G365" s="206"/>
    </row>
    <row r="366" spans="6:7" ht="12.75">
      <c r="F366" s="32"/>
      <c r="G366" s="206"/>
    </row>
    <row r="367" spans="6:7" ht="12.75">
      <c r="F367" s="32"/>
      <c r="G367" s="206"/>
    </row>
    <row r="368" spans="6:7" ht="12.75">
      <c r="F368" s="32"/>
      <c r="G368" s="206"/>
    </row>
    <row r="369" spans="6:7" ht="12.75">
      <c r="F369" s="32"/>
      <c r="G369" s="206"/>
    </row>
    <row r="370" spans="6:7" ht="12.75">
      <c r="F370" s="32"/>
      <c r="G370" s="206"/>
    </row>
    <row r="371" spans="6:7" ht="12.75">
      <c r="F371" s="32"/>
      <c r="G371" s="206"/>
    </row>
    <row r="372" spans="6:7" ht="12.75">
      <c r="F372" s="32"/>
      <c r="G372" s="206"/>
    </row>
    <row r="373" spans="6:7" ht="12.75">
      <c r="F373" s="32"/>
      <c r="G373" s="206"/>
    </row>
    <row r="374" spans="6:7" ht="12.75">
      <c r="F374" s="32"/>
      <c r="G374" s="206"/>
    </row>
    <row r="375" spans="6:7" ht="12.75">
      <c r="F375" s="32"/>
      <c r="G375" s="206"/>
    </row>
    <row r="376" spans="6:7" ht="12.75">
      <c r="F376" s="32"/>
      <c r="G376" s="206"/>
    </row>
    <row r="377" spans="6:7" ht="12.75">
      <c r="F377" s="32"/>
      <c r="G377" s="206"/>
    </row>
    <row r="378" spans="6:7" ht="12.75">
      <c r="F378" s="32"/>
      <c r="G378" s="206"/>
    </row>
    <row r="379" spans="6:7" ht="12.75">
      <c r="F379" s="32"/>
      <c r="G379" s="206"/>
    </row>
    <row r="380" spans="6:7" ht="12.75">
      <c r="F380" s="32"/>
      <c r="G380" s="206"/>
    </row>
    <row r="381" spans="6:7" ht="12.75">
      <c r="F381" s="32"/>
      <c r="G381" s="206"/>
    </row>
    <row r="382" spans="6:7" ht="12.75">
      <c r="F382" s="32"/>
      <c r="G382" s="206"/>
    </row>
    <row r="383" spans="6:7" ht="12.75">
      <c r="F383" s="32"/>
      <c r="G383" s="206"/>
    </row>
    <row r="384" spans="6:7" ht="12.75">
      <c r="F384" s="32"/>
      <c r="G384" s="206"/>
    </row>
    <row r="385" spans="6:7" ht="12.75">
      <c r="F385" s="32"/>
      <c r="G385" s="206"/>
    </row>
    <row r="386" spans="6:7" ht="12.75">
      <c r="F386" s="32"/>
      <c r="G386" s="206"/>
    </row>
    <row r="387" spans="6:7" ht="12.75">
      <c r="F387" s="32"/>
      <c r="G387" s="206"/>
    </row>
    <row r="388" spans="6:7" ht="12.75">
      <c r="F388" s="32"/>
      <c r="G388" s="206"/>
    </row>
    <row r="389" spans="6:7" ht="12.75">
      <c r="F389" s="32"/>
      <c r="G389" s="206"/>
    </row>
    <row r="390" spans="6:7" ht="12.75">
      <c r="F390" s="32"/>
      <c r="G390" s="206"/>
    </row>
    <row r="391" spans="6:7" ht="12.75">
      <c r="F391" s="32"/>
      <c r="G391" s="206"/>
    </row>
    <row r="392" spans="6:7" ht="12.75">
      <c r="F392" s="32"/>
      <c r="G392" s="206"/>
    </row>
    <row r="393" spans="6:7" ht="12.75">
      <c r="F393" s="32"/>
      <c r="G393" s="206"/>
    </row>
    <row r="394" spans="6:7" ht="12.75">
      <c r="F394" s="32"/>
      <c r="G394" s="206"/>
    </row>
    <row r="395" spans="6:7" ht="12.75">
      <c r="F395" s="32"/>
      <c r="G395" s="206"/>
    </row>
    <row r="396" spans="6:7" ht="12.75">
      <c r="F396" s="32"/>
      <c r="G396" s="206"/>
    </row>
    <row r="397" spans="6:7" ht="12.75">
      <c r="F397" s="32"/>
      <c r="G397" s="206"/>
    </row>
    <row r="398" spans="6:7" ht="12.75">
      <c r="F398" s="32"/>
      <c r="G398" s="206"/>
    </row>
    <row r="399" spans="6:7" ht="12.75">
      <c r="F399" s="32"/>
      <c r="G399" s="206"/>
    </row>
    <row r="400" spans="6:7" ht="12.75">
      <c r="F400" s="32"/>
      <c r="G400" s="206"/>
    </row>
    <row r="401" spans="6:7" ht="12.75">
      <c r="F401" s="32"/>
      <c r="G401" s="206"/>
    </row>
    <row r="402" spans="6:7" ht="12.75">
      <c r="F402" s="32"/>
      <c r="G402" s="206"/>
    </row>
    <row r="403" spans="6:7" ht="12.75">
      <c r="F403" s="32"/>
      <c r="G403" s="206"/>
    </row>
    <row r="404" spans="6:7" ht="12.75">
      <c r="F404" s="32"/>
      <c r="G404" s="206"/>
    </row>
    <row r="405" spans="6:7" ht="12.75">
      <c r="F405" s="32"/>
      <c r="G405" s="206"/>
    </row>
    <row r="406" spans="6:7" ht="12.75">
      <c r="F406" s="32"/>
      <c r="G406" s="206"/>
    </row>
    <row r="407" spans="6:7" ht="12.75">
      <c r="F407" s="32"/>
      <c r="G407" s="206"/>
    </row>
    <row r="408" spans="6:7" ht="12.75">
      <c r="F408" s="32"/>
      <c r="G408" s="206"/>
    </row>
    <row r="409" spans="6:7" ht="12.75">
      <c r="F409" s="32"/>
      <c r="G409" s="206"/>
    </row>
    <row r="410" spans="6:7" ht="12.75">
      <c r="F410" s="32"/>
      <c r="G410" s="206"/>
    </row>
    <row r="411" spans="6:7" ht="12.75">
      <c r="F411" s="32"/>
      <c r="G411" s="206"/>
    </row>
    <row r="412" spans="6:7" ht="12.75">
      <c r="F412" s="32"/>
      <c r="G412" s="206"/>
    </row>
    <row r="413" spans="6:7" ht="12.75">
      <c r="F413" s="32"/>
      <c r="G413" s="206"/>
    </row>
    <row r="414" spans="6:7" ht="12.75">
      <c r="F414" s="32"/>
      <c r="G414" s="206"/>
    </row>
    <row r="415" spans="6:7" ht="12.75">
      <c r="F415" s="32"/>
      <c r="G415" s="206"/>
    </row>
    <row r="416" spans="6:7" ht="12.75">
      <c r="F416" s="32"/>
      <c r="G416" s="206"/>
    </row>
    <row r="417" spans="6:7" ht="12.75">
      <c r="F417" s="32"/>
      <c r="G417" s="206"/>
    </row>
    <row r="418" spans="6:7" ht="12.75">
      <c r="F418" s="32"/>
      <c r="G418" s="206"/>
    </row>
    <row r="419" spans="6:7" ht="12.75">
      <c r="F419" s="32"/>
      <c r="G419" s="206"/>
    </row>
    <row r="420" spans="6:7" ht="12.75">
      <c r="F420" s="32"/>
      <c r="G420" s="206"/>
    </row>
    <row r="421" spans="6:7" ht="12.75">
      <c r="F421" s="32"/>
      <c r="G421" s="206"/>
    </row>
    <row r="422" spans="6:7" ht="12.75">
      <c r="F422" s="32"/>
      <c r="G422" s="206"/>
    </row>
    <row r="423" spans="6:7" ht="12.75">
      <c r="F423" s="32"/>
      <c r="G423" s="206"/>
    </row>
    <row r="424" spans="6:7" ht="12.75">
      <c r="F424" s="32"/>
      <c r="G424" s="206"/>
    </row>
    <row r="425" spans="6:7" ht="12.75">
      <c r="F425" s="32"/>
      <c r="G425" s="206"/>
    </row>
    <row r="426" spans="6:7" ht="12.75">
      <c r="F426" s="32"/>
      <c r="G426" s="206"/>
    </row>
    <row r="427" spans="6:7" ht="12.75">
      <c r="F427" s="32"/>
      <c r="G427" s="206"/>
    </row>
    <row r="428" spans="6:7" ht="12.75">
      <c r="F428" s="32"/>
      <c r="G428" s="206"/>
    </row>
    <row r="429" spans="6:7" ht="12.75">
      <c r="F429" s="32"/>
      <c r="G429" s="206"/>
    </row>
    <row r="430" spans="6:7" ht="12.75">
      <c r="F430" s="32"/>
      <c r="G430" s="206"/>
    </row>
    <row r="431" spans="6:7" ht="12.75">
      <c r="F431" s="32"/>
      <c r="G431" s="206"/>
    </row>
    <row r="432" spans="6:7" ht="12.75">
      <c r="F432" s="32"/>
      <c r="G432" s="206"/>
    </row>
    <row r="433" spans="6:7" ht="12.75">
      <c r="F433" s="32"/>
      <c r="G433" s="206"/>
    </row>
    <row r="434" spans="6:7" ht="12.75">
      <c r="F434" s="32"/>
      <c r="G434" s="206"/>
    </row>
    <row r="435" spans="6:7" ht="12.75">
      <c r="F435" s="32"/>
      <c r="G435" s="206"/>
    </row>
    <row r="436" spans="6:7" ht="12.75">
      <c r="F436" s="32"/>
      <c r="G436" s="206"/>
    </row>
    <row r="437" spans="6:7" ht="12.75">
      <c r="F437" s="32"/>
      <c r="G437" s="206"/>
    </row>
    <row r="438" spans="6:7" ht="12.75">
      <c r="F438" s="32"/>
      <c r="G438" s="206"/>
    </row>
    <row r="439" spans="6:7" ht="12.75">
      <c r="F439" s="32"/>
      <c r="G439" s="206"/>
    </row>
    <row r="440" spans="6:7" ht="12.75">
      <c r="F440" s="32"/>
      <c r="G440" s="206"/>
    </row>
    <row r="441" spans="6:7" ht="12.75">
      <c r="F441" s="32"/>
      <c r="G441" s="206"/>
    </row>
    <row r="442" spans="6:7" ht="12.75">
      <c r="F442" s="32"/>
      <c r="G442" s="206"/>
    </row>
    <row r="443" spans="6:7" ht="12.75">
      <c r="F443" s="32"/>
      <c r="G443" s="206"/>
    </row>
    <row r="444" spans="6:7" ht="12.75">
      <c r="F444" s="32"/>
      <c r="G444" s="206"/>
    </row>
    <row r="445" spans="6:7" ht="12.75">
      <c r="F445" s="32"/>
      <c r="G445" s="206"/>
    </row>
    <row r="446" spans="6:7" ht="12.75">
      <c r="F446" s="32"/>
      <c r="G446" s="206"/>
    </row>
    <row r="447" spans="6:7" ht="12.75">
      <c r="F447" s="32"/>
      <c r="G447" s="206"/>
    </row>
    <row r="448" spans="6:7" ht="12.75">
      <c r="F448" s="32"/>
      <c r="G448" s="206"/>
    </row>
    <row r="449" spans="6:7" ht="12.75">
      <c r="F449" s="32"/>
      <c r="G449" s="206"/>
    </row>
    <row r="450" spans="6:7" ht="12.75">
      <c r="F450" s="32"/>
      <c r="G450" s="206"/>
    </row>
    <row r="451" spans="6:7" ht="12.75">
      <c r="F451" s="32"/>
      <c r="G451" s="206"/>
    </row>
    <row r="452" spans="6:7" ht="12.75">
      <c r="F452" s="32"/>
      <c r="G452" s="206"/>
    </row>
    <row r="453" spans="6:7" ht="12.75">
      <c r="F453" s="32"/>
      <c r="G453" s="206"/>
    </row>
    <row r="454" spans="6:7" ht="12.75">
      <c r="F454" s="32"/>
      <c r="G454" s="206"/>
    </row>
    <row r="455" spans="6:7" ht="12.75">
      <c r="F455" s="32"/>
      <c r="G455" s="206"/>
    </row>
    <row r="456" spans="6:7" ht="12.75">
      <c r="F456" s="32"/>
      <c r="G456" s="206"/>
    </row>
    <row r="457" spans="6:7" ht="12.75">
      <c r="F457" s="32"/>
      <c r="G457" s="206"/>
    </row>
    <row r="458" spans="6:7" ht="12.75">
      <c r="F458" s="32"/>
      <c r="G458" s="206"/>
    </row>
    <row r="459" spans="6:7" ht="12.75">
      <c r="F459" s="32"/>
      <c r="G459" s="206"/>
    </row>
    <row r="460" spans="6:7" ht="12.75">
      <c r="F460" s="32"/>
      <c r="G460" s="206"/>
    </row>
    <row r="461" spans="6:7" ht="12.75">
      <c r="F461" s="32"/>
      <c r="G461" s="206"/>
    </row>
    <row r="462" spans="6:7" ht="12.75">
      <c r="F462" s="32"/>
      <c r="G462" s="206"/>
    </row>
    <row r="463" spans="6:7" ht="12.75">
      <c r="F463" s="32"/>
      <c r="G463" s="206"/>
    </row>
    <row r="464" spans="6:7" ht="12.75">
      <c r="F464" s="32"/>
      <c r="G464" s="206"/>
    </row>
    <row r="465" spans="6:7" ht="12.75">
      <c r="F465" s="32"/>
      <c r="G465" s="206"/>
    </row>
    <row r="466" spans="6:7" ht="12.75">
      <c r="F466" s="32"/>
      <c r="G466" s="206"/>
    </row>
    <row r="467" spans="6:7" ht="12.75">
      <c r="F467" s="32"/>
      <c r="G467" s="206"/>
    </row>
    <row r="468" spans="6:7" ht="12.75">
      <c r="F468" s="32"/>
      <c r="G468" s="206"/>
    </row>
    <row r="469" spans="6:7" ht="12.75">
      <c r="F469" s="32"/>
      <c r="G469" s="206"/>
    </row>
    <row r="470" spans="6:7" ht="12.75">
      <c r="F470" s="32"/>
      <c r="G470" s="206"/>
    </row>
    <row r="471" spans="6:7" ht="12.75">
      <c r="F471" s="32"/>
      <c r="G471" s="206"/>
    </row>
    <row r="472" spans="6:7" ht="12.75">
      <c r="F472" s="32"/>
      <c r="G472" s="206"/>
    </row>
    <row r="473" spans="6:7" ht="12.75">
      <c r="F473" s="32"/>
      <c r="G473" s="206"/>
    </row>
    <row r="474" spans="6:7" ht="12.75">
      <c r="F474" s="32"/>
      <c r="G474" s="206"/>
    </row>
    <row r="475" spans="6:7" ht="12.75">
      <c r="F475" s="32"/>
      <c r="G475" s="206"/>
    </row>
    <row r="476" spans="6:7" ht="12.75">
      <c r="F476" s="32"/>
      <c r="G476" s="206"/>
    </row>
    <row r="477" spans="6:7" ht="12.75">
      <c r="F477" s="32"/>
      <c r="G477" s="206"/>
    </row>
    <row r="478" spans="6:7" ht="12.75">
      <c r="F478" s="32"/>
      <c r="G478" s="206"/>
    </row>
    <row r="479" spans="6:7" ht="12.75">
      <c r="F479" s="32"/>
      <c r="G479" s="206"/>
    </row>
    <row r="480" spans="6:7" ht="12.75">
      <c r="F480" s="32"/>
      <c r="G480" s="206"/>
    </row>
    <row r="481" spans="6:7" ht="12.75">
      <c r="F481" s="32"/>
      <c r="G481" s="206"/>
    </row>
    <row r="482" spans="6:7" ht="12.75">
      <c r="F482" s="32"/>
      <c r="G482" s="206"/>
    </row>
    <row r="483" spans="6:7" ht="12.75">
      <c r="F483" s="32"/>
      <c r="G483" s="206"/>
    </row>
    <row r="484" spans="6:7" ht="12.75">
      <c r="F484" s="32"/>
      <c r="G484" s="206"/>
    </row>
    <row r="485" spans="6:7" ht="12.75">
      <c r="F485" s="32"/>
      <c r="G485" s="206"/>
    </row>
    <row r="486" spans="6:7" ht="12.75">
      <c r="F486" s="32"/>
      <c r="G486" s="206"/>
    </row>
    <row r="487" spans="6:7" ht="12.75">
      <c r="F487" s="32"/>
      <c r="G487" s="206"/>
    </row>
    <row r="488" spans="6:7" ht="12.75">
      <c r="F488" s="32"/>
      <c r="G488" s="206"/>
    </row>
    <row r="489" spans="6:7" ht="12.75">
      <c r="F489" s="32"/>
      <c r="G489" s="206"/>
    </row>
    <row r="490" spans="6:7" ht="12.75">
      <c r="F490" s="32"/>
      <c r="G490" s="206"/>
    </row>
    <row r="491" spans="6:7" ht="12.75">
      <c r="F491" s="32"/>
      <c r="G491" s="206"/>
    </row>
    <row r="492" spans="6:7" ht="12.75">
      <c r="F492" s="32"/>
      <c r="G492" s="206"/>
    </row>
    <row r="493" spans="6:7" ht="12.75">
      <c r="F493" s="32"/>
      <c r="G493" s="206"/>
    </row>
    <row r="494" spans="6:7" ht="12.75">
      <c r="F494" s="32"/>
      <c r="G494" s="206"/>
    </row>
    <row r="495" spans="6:7" ht="12.75">
      <c r="F495" s="32"/>
      <c r="G495" s="206"/>
    </row>
    <row r="496" spans="6:7" ht="12.75">
      <c r="F496" s="32"/>
      <c r="G496" s="206"/>
    </row>
    <row r="497" spans="6:7" ht="12.75">
      <c r="F497" s="32"/>
      <c r="G497" s="206"/>
    </row>
    <row r="498" spans="6:7" ht="12.75">
      <c r="F498" s="32"/>
      <c r="G498" s="206"/>
    </row>
    <row r="499" spans="6:7" ht="12.75">
      <c r="F499" s="32"/>
      <c r="G499" s="206"/>
    </row>
    <row r="500" spans="6:7" ht="12.75">
      <c r="F500" s="32"/>
      <c r="G500" s="206"/>
    </row>
    <row r="501" spans="6:7" ht="12.75">
      <c r="F501" s="32"/>
      <c r="G501" s="206"/>
    </row>
    <row r="502" spans="6:7" ht="12.75">
      <c r="F502" s="32"/>
      <c r="G502" s="206"/>
    </row>
    <row r="503" spans="6:7" ht="12.75">
      <c r="F503" s="32"/>
      <c r="G503" s="206"/>
    </row>
    <row r="504" spans="6:7" ht="12.75">
      <c r="F504" s="32"/>
      <c r="G504" s="206"/>
    </row>
    <row r="505" spans="6:7" ht="12.75">
      <c r="F505" s="32"/>
      <c r="G505" s="206"/>
    </row>
    <row r="506" spans="6:7" ht="12.75">
      <c r="F506" s="32"/>
      <c r="G506" s="206"/>
    </row>
    <row r="507" spans="6:7" ht="12.75">
      <c r="F507" s="32"/>
      <c r="G507" s="206"/>
    </row>
    <row r="508" spans="6:7" ht="12.75">
      <c r="F508" s="32"/>
      <c r="G508" s="206"/>
    </row>
    <row r="509" spans="6:7" ht="12.75">
      <c r="F509" s="32"/>
      <c r="G509" s="206"/>
    </row>
    <row r="510" spans="6:7" ht="12.75">
      <c r="F510" s="32"/>
      <c r="G510" s="206"/>
    </row>
    <row r="511" spans="6:7" ht="12.75">
      <c r="F511" s="32"/>
      <c r="G511" s="206"/>
    </row>
    <row r="512" spans="6:7" ht="12.75">
      <c r="F512" s="32"/>
      <c r="G512" s="206"/>
    </row>
    <row r="513" spans="6:7" ht="12.75">
      <c r="F513" s="32"/>
      <c r="G513" s="206"/>
    </row>
    <row r="514" spans="6:7" ht="12.75">
      <c r="F514" s="32"/>
      <c r="G514" s="206"/>
    </row>
    <row r="515" spans="6:7" ht="12.75">
      <c r="F515" s="32"/>
      <c r="G515" s="206"/>
    </row>
    <row r="516" spans="6:7" ht="12.75">
      <c r="F516" s="32"/>
      <c r="G516" s="206"/>
    </row>
    <row r="517" spans="6:7" ht="12.75">
      <c r="F517" s="32"/>
      <c r="G517" s="206"/>
    </row>
    <row r="518" spans="6:7" ht="12.75">
      <c r="F518" s="32"/>
      <c r="G518" s="206"/>
    </row>
    <row r="519" spans="6:7" ht="12.75">
      <c r="F519" s="32"/>
      <c r="G519" s="206"/>
    </row>
    <row r="520" spans="6:7" ht="12.75">
      <c r="F520" s="32"/>
      <c r="G520" s="206"/>
    </row>
    <row r="521" spans="6:7" ht="12.75">
      <c r="F521" s="32"/>
      <c r="G521" s="206"/>
    </row>
    <row r="522" spans="6:7" ht="12.75">
      <c r="F522" s="32"/>
      <c r="G522" s="206"/>
    </row>
    <row r="523" spans="6:7" ht="12.75">
      <c r="F523" s="32"/>
      <c r="G523" s="206"/>
    </row>
    <row r="524" spans="6:7" ht="12.75">
      <c r="F524" s="32"/>
      <c r="G524" s="206"/>
    </row>
    <row r="525" spans="6:7" ht="12.75">
      <c r="F525" s="32"/>
      <c r="G525" s="206"/>
    </row>
    <row r="526" spans="6:7" ht="12.75">
      <c r="F526" s="32"/>
      <c r="G526" s="206"/>
    </row>
    <row r="527" spans="6:7" ht="12.75">
      <c r="F527" s="32"/>
      <c r="G527" s="206"/>
    </row>
    <row r="528" spans="6:7" ht="12.75">
      <c r="F528" s="32"/>
      <c r="G528" s="206"/>
    </row>
    <row r="529" spans="6:7" ht="12.75">
      <c r="F529" s="32"/>
      <c r="G529" s="206"/>
    </row>
    <row r="530" spans="6:7" ht="12.75">
      <c r="F530" s="32"/>
      <c r="G530" s="206"/>
    </row>
    <row r="531" spans="6:7" ht="12.75">
      <c r="F531" s="32"/>
      <c r="G531" s="206"/>
    </row>
    <row r="532" spans="6:7" ht="12.75">
      <c r="F532" s="32"/>
      <c r="G532" s="206"/>
    </row>
    <row r="533" spans="6:7" ht="12.75">
      <c r="F533" s="32"/>
      <c r="G533" s="206"/>
    </row>
    <row r="534" spans="6:7" ht="12.75">
      <c r="F534" s="32"/>
      <c r="G534" s="206"/>
    </row>
    <row r="535" spans="6:7" ht="12.75">
      <c r="F535" s="32"/>
      <c r="G535" s="206"/>
    </row>
    <row r="536" spans="6:7" ht="12.75">
      <c r="F536" s="32"/>
      <c r="G536" s="206"/>
    </row>
    <row r="537" spans="6:7" ht="12.75">
      <c r="F537" s="32"/>
      <c r="G537" s="206"/>
    </row>
    <row r="538" spans="6:7" ht="12.75">
      <c r="F538" s="32"/>
      <c r="G538" s="206"/>
    </row>
    <row r="539" spans="6:7" ht="12.75">
      <c r="F539" s="32"/>
      <c r="G539" s="206"/>
    </row>
    <row r="540" spans="6:7" ht="12.75">
      <c r="F540" s="32"/>
      <c r="G540" s="206"/>
    </row>
    <row r="541" spans="6:7" ht="12.75">
      <c r="F541" s="32"/>
      <c r="G541" s="206"/>
    </row>
    <row r="542" spans="6:7" ht="12.75">
      <c r="F542" s="32"/>
      <c r="G542" s="206"/>
    </row>
    <row r="543" spans="6:7" ht="12.75">
      <c r="F543" s="32"/>
      <c r="G543" s="206"/>
    </row>
    <row r="544" spans="6:7" ht="12.75">
      <c r="F544" s="32"/>
      <c r="G544" s="206"/>
    </row>
    <row r="545" spans="6:7" ht="12.75">
      <c r="F545" s="32"/>
      <c r="G545" s="206"/>
    </row>
    <row r="546" spans="6:7" ht="12.75">
      <c r="F546" s="32"/>
      <c r="G546" s="206"/>
    </row>
    <row r="547" spans="6:7" ht="12.75">
      <c r="F547" s="32"/>
      <c r="G547" s="206"/>
    </row>
    <row r="548" spans="6:7" ht="12.75">
      <c r="F548" s="32"/>
      <c r="G548" s="206"/>
    </row>
    <row r="549" spans="6:7" ht="12.75">
      <c r="F549" s="32"/>
      <c r="G549" s="206"/>
    </row>
    <row r="550" spans="6:7" ht="12.75">
      <c r="F550" s="32"/>
      <c r="G550" s="206"/>
    </row>
    <row r="551" spans="6:7" ht="12.75">
      <c r="F551" s="32"/>
      <c r="G551" s="206"/>
    </row>
    <row r="552" spans="6:7" ht="12.75">
      <c r="F552" s="32"/>
      <c r="G552" s="206"/>
    </row>
    <row r="553" spans="6:7" ht="12.75">
      <c r="F553" s="32"/>
      <c r="G553" s="206"/>
    </row>
    <row r="554" spans="6:7" ht="12.75">
      <c r="F554" s="32"/>
      <c r="G554" s="206"/>
    </row>
    <row r="555" spans="6:7" ht="12.75">
      <c r="F555" s="32"/>
      <c r="G555" s="206"/>
    </row>
    <row r="556" spans="6:7" ht="12.75">
      <c r="F556" s="32"/>
      <c r="G556" s="206"/>
    </row>
    <row r="557" spans="6:7" ht="12.75">
      <c r="F557" s="32"/>
      <c r="G557" s="206"/>
    </row>
    <row r="558" spans="6:7" ht="12.75">
      <c r="F558" s="32"/>
      <c r="G558" s="206"/>
    </row>
    <row r="559" spans="6:7" ht="12.75">
      <c r="F559" s="32"/>
      <c r="G559" s="206"/>
    </row>
    <row r="560" spans="6:7" ht="12.75">
      <c r="F560" s="32"/>
      <c r="G560" s="206"/>
    </row>
    <row r="561" spans="6:7" ht="12.75">
      <c r="F561" s="32"/>
      <c r="G561" s="206"/>
    </row>
    <row r="562" spans="6:7" ht="12.75">
      <c r="F562" s="32"/>
      <c r="G562" s="206"/>
    </row>
    <row r="563" spans="6:7" ht="12.75">
      <c r="F563" s="32"/>
      <c r="G563" s="206"/>
    </row>
    <row r="564" spans="6:7" ht="12.75">
      <c r="F564" s="32"/>
      <c r="G564" s="206"/>
    </row>
    <row r="565" spans="6:7" ht="12.75">
      <c r="F565" s="32"/>
      <c r="G565" s="206"/>
    </row>
    <row r="566" spans="6:7" ht="12.75">
      <c r="F566" s="32"/>
      <c r="G566" s="206"/>
    </row>
    <row r="567" spans="6:7" ht="12.75">
      <c r="F567" s="32"/>
      <c r="G567" s="206"/>
    </row>
    <row r="568" spans="6:7" ht="12.75">
      <c r="F568" s="32"/>
      <c r="G568" s="206"/>
    </row>
    <row r="569" spans="6:7" ht="12.75">
      <c r="F569" s="32"/>
      <c r="G569" s="206"/>
    </row>
    <row r="570" spans="6:7" ht="12.75">
      <c r="F570" s="32"/>
      <c r="G570" s="206"/>
    </row>
    <row r="571" spans="6:7" ht="12.75">
      <c r="F571" s="32"/>
      <c r="G571" s="206"/>
    </row>
    <row r="572" spans="6:7" ht="12.75">
      <c r="F572" s="32"/>
      <c r="G572" s="206"/>
    </row>
    <row r="573" spans="6:7" ht="12.75">
      <c r="F573" s="32"/>
      <c r="G573" s="206"/>
    </row>
    <row r="574" spans="6:7" ht="12.75">
      <c r="F574" s="32"/>
      <c r="G574" s="206"/>
    </row>
    <row r="575" spans="6:7" ht="12.75">
      <c r="F575" s="32"/>
      <c r="G575" s="206"/>
    </row>
    <row r="576" spans="6:7" ht="12.75">
      <c r="F576" s="32"/>
      <c r="G576" s="206"/>
    </row>
    <row r="577" spans="6:7" ht="12.75">
      <c r="F577" s="32"/>
      <c r="G577" s="206"/>
    </row>
    <row r="578" spans="6:7" ht="12.75">
      <c r="F578" s="32"/>
      <c r="G578" s="206"/>
    </row>
    <row r="579" spans="6:7" ht="12.75">
      <c r="F579" s="32"/>
      <c r="G579" s="206"/>
    </row>
    <row r="580" spans="6:7" ht="12.75">
      <c r="F580" s="32"/>
      <c r="G580" s="206"/>
    </row>
    <row r="581" spans="6:7" ht="12.75">
      <c r="F581" s="32"/>
      <c r="G581" s="206"/>
    </row>
    <row r="582" spans="6:7" ht="12.75">
      <c r="F582" s="32"/>
      <c r="G582" s="206"/>
    </row>
    <row r="583" spans="6:7" ht="12.75">
      <c r="F583" s="32"/>
      <c r="G583" s="206"/>
    </row>
    <row r="584" spans="6:7" ht="12.75">
      <c r="F584" s="32"/>
      <c r="G584" s="206"/>
    </row>
    <row r="585" spans="6:7" ht="12.75">
      <c r="F585" s="32"/>
      <c r="G585" s="206"/>
    </row>
    <row r="586" spans="6:7" ht="12.75">
      <c r="F586" s="32"/>
      <c r="G586" s="206"/>
    </row>
    <row r="587" spans="6:7" ht="12.75">
      <c r="F587" s="32"/>
      <c r="G587" s="206"/>
    </row>
    <row r="588" spans="6:7" ht="12.75">
      <c r="F588" s="32"/>
      <c r="G588" s="206"/>
    </row>
    <row r="589" spans="6:7" ht="12.75">
      <c r="F589" s="32"/>
      <c r="G589" s="206"/>
    </row>
    <row r="590" spans="6:7" ht="12.75">
      <c r="F590" s="32"/>
      <c r="G590" s="206"/>
    </row>
    <row r="591" spans="6:7" ht="12.75">
      <c r="F591" s="32"/>
      <c r="G591" s="206"/>
    </row>
    <row r="592" spans="6:7" ht="12.75">
      <c r="F592" s="32"/>
      <c r="G592" s="206"/>
    </row>
    <row r="593" spans="6:7" ht="12.75">
      <c r="F593" s="32"/>
      <c r="G593" s="206"/>
    </row>
    <row r="594" spans="6:7" ht="12.75">
      <c r="F594" s="32"/>
      <c r="G594" s="206"/>
    </row>
    <row r="595" spans="6:7" ht="12.75">
      <c r="F595" s="32"/>
      <c r="G595" s="206"/>
    </row>
    <row r="596" spans="6:7" ht="12.75">
      <c r="F596" s="32"/>
      <c r="G596" s="206"/>
    </row>
    <row r="597" spans="6:7" ht="12.75">
      <c r="F597" s="32"/>
      <c r="G597" s="206"/>
    </row>
    <row r="598" spans="6:7" ht="12.75">
      <c r="F598" s="32"/>
      <c r="G598" s="206"/>
    </row>
    <row r="599" spans="6:7" ht="12.75">
      <c r="F599" s="32"/>
      <c r="G599" s="206"/>
    </row>
    <row r="600" spans="6:7" ht="12.75">
      <c r="F600" s="32"/>
      <c r="G600" s="206"/>
    </row>
    <row r="601" spans="6:7" ht="12.75">
      <c r="F601" s="32"/>
      <c r="G601" s="206"/>
    </row>
    <row r="602" spans="6:7" ht="12.75">
      <c r="F602" s="32"/>
      <c r="G602" s="206"/>
    </row>
    <row r="603" spans="6:7" ht="12.75">
      <c r="F603" s="32"/>
      <c r="G603" s="206"/>
    </row>
    <row r="604" spans="6:7" ht="12.75">
      <c r="F604" s="32"/>
      <c r="G604" s="206"/>
    </row>
    <row r="605" spans="6:7" ht="12.75">
      <c r="F605" s="32"/>
      <c r="G605" s="206"/>
    </row>
    <row r="606" spans="6:7" ht="12.75">
      <c r="F606" s="32"/>
      <c r="G606" s="206"/>
    </row>
    <row r="607" spans="6:7" ht="12.75">
      <c r="F607" s="32"/>
      <c r="G607" s="206"/>
    </row>
    <row r="608" spans="6:7" ht="12.75">
      <c r="F608" s="32"/>
      <c r="G608" s="206"/>
    </row>
    <row r="609" spans="6:7" ht="12.75">
      <c r="F609" s="32"/>
      <c r="G609" s="206"/>
    </row>
    <row r="610" spans="6:7" ht="12.75">
      <c r="F610" s="32"/>
      <c r="G610" s="206"/>
    </row>
    <row r="611" spans="6:7" ht="12.75">
      <c r="F611" s="32"/>
      <c r="G611" s="206"/>
    </row>
    <row r="612" spans="6:7" ht="12.75">
      <c r="F612" s="32"/>
      <c r="G612" s="206"/>
    </row>
    <row r="613" spans="6:7" ht="12.75">
      <c r="F613" s="32"/>
      <c r="G613" s="206"/>
    </row>
    <row r="614" spans="6:7" ht="12.75">
      <c r="F614" s="32"/>
      <c r="G614" s="206"/>
    </row>
    <row r="615" spans="6:7" ht="12.75">
      <c r="F615" s="32"/>
      <c r="G615" s="206"/>
    </row>
    <row r="616" spans="6:7" ht="12.75">
      <c r="F616" s="32"/>
      <c r="G616" s="206"/>
    </row>
    <row r="617" spans="6:7" ht="12.75">
      <c r="F617" s="32"/>
      <c r="G617" s="206"/>
    </row>
    <row r="618" spans="6:7" ht="12.75">
      <c r="F618" s="32"/>
      <c r="G618" s="206"/>
    </row>
    <row r="619" spans="6:7" ht="12.75">
      <c r="F619" s="32"/>
      <c r="G619" s="206"/>
    </row>
    <row r="620" spans="6:7" ht="12.75">
      <c r="F620" s="32"/>
      <c r="G620" s="206"/>
    </row>
    <row r="621" spans="6:7" ht="12.75">
      <c r="F621" s="32"/>
      <c r="G621" s="206"/>
    </row>
    <row r="622" spans="6:7" ht="12.75">
      <c r="F622" s="32"/>
      <c r="G622" s="206"/>
    </row>
    <row r="623" spans="6:7" ht="12.75">
      <c r="F623" s="32"/>
      <c r="G623" s="206"/>
    </row>
    <row r="624" spans="6:7" ht="12.75">
      <c r="F624" s="32"/>
      <c r="G624" s="206"/>
    </row>
    <row r="625" spans="6:7" ht="12.75">
      <c r="F625" s="32"/>
      <c r="G625" s="206"/>
    </row>
    <row r="626" spans="6:7" ht="12.75">
      <c r="F626" s="32"/>
      <c r="G626" s="206"/>
    </row>
    <row r="627" spans="6:7" ht="12.75">
      <c r="F627" s="32"/>
      <c r="G627" s="206"/>
    </row>
    <row r="628" spans="6:7" ht="12.75">
      <c r="F628" s="32"/>
      <c r="G628" s="206"/>
    </row>
    <row r="629" spans="6:7" ht="12.75">
      <c r="F629" s="32"/>
      <c r="G629" s="206"/>
    </row>
    <row r="630" spans="6:7" ht="12.75">
      <c r="F630" s="32"/>
      <c r="G630" s="206"/>
    </row>
    <row r="631" spans="6:7" ht="12.75">
      <c r="F631" s="32"/>
      <c r="G631" s="206"/>
    </row>
    <row r="632" spans="6:7" ht="12.75">
      <c r="F632" s="32"/>
      <c r="G632" s="206"/>
    </row>
    <row r="633" spans="6:7" ht="12.75">
      <c r="F633" s="32"/>
      <c r="G633" s="206"/>
    </row>
    <row r="634" spans="6:7" ht="12.75">
      <c r="F634" s="32"/>
      <c r="G634" s="206"/>
    </row>
    <row r="635" spans="6:7" ht="12.75">
      <c r="F635" s="32"/>
      <c r="G635" s="206"/>
    </row>
    <row r="636" spans="6:7" ht="12.75">
      <c r="F636" s="32"/>
      <c r="G636" s="206"/>
    </row>
    <row r="637" spans="6:7" ht="12.75">
      <c r="F637" s="32"/>
      <c r="G637" s="206"/>
    </row>
    <row r="638" spans="6:7" ht="12.75">
      <c r="F638" s="32"/>
      <c r="G638" s="206"/>
    </row>
    <row r="639" spans="6:7" ht="12.75">
      <c r="F639" s="32"/>
      <c r="G639" s="206"/>
    </row>
    <row r="640" spans="6:7" ht="12.75">
      <c r="F640" s="32"/>
      <c r="G640" s="206"/>
    </row>
    <row r="641" spans="6:7" ht="12.75">
      <c r="F641" s="32"/>
      <c r="G641" s="206"/>
    </row>
    <row r="642" spans="6:7" ht="12.75">
      <c r="F642" s="32"/>
      <c r="G642" s="206"/>
    </row>
    <row r="643" spans="6:7" ht="12.75">
      <c r="F643" s="32"/>
      <c r="G643" s="206"/>
    </row>
    <row r="644" spans="6:7" ht="12.75">
      <c r="F644" s="32"/>
      <c r="G644" s="206"/>
    </row>
    <row r="645" spans="6:7" ht="12.75">
      <c r="F645" s="32"/>
      <c r="G645" s="206"/>
    </row>
    <row r="646" spans="6:7" ht="12.75">
      <c r="F646" s="32"/>
      <c r="G646" s="206"/>
    </row>
    <row r="647" spans="6:7" ht="12.75">
      <c r="F647" s="32"/>
      <c r="G647" s="206"/>
    </row>
    <row r="648" spans="6:7" ht="12.75">
      <c r="F648" s="32"/>
      <c r="G648" s="206"/>
    </row>
    <row r="649" spans="6:7" ht="12.75">
      <c r="F649" s="32"/>
      <c r="G649" s="206"/>
    </row>
    <row r="650" spans="6:7" ht="12.75">
      <c r="F650" s="32"/>
      <c r="G650" s="206"/>
    </row>
    <row r="651" spans="6:7" ht="12.75">
      <c r="F651" s="32"/>
      <c r="G651" s="206"/>
    </row>
    <row r="652" spans="6:7" ht="12.75">
      <c r="F652" s="32"/>
      <c r="G652" s="206"/>
    </row>
    <row r="653" spans="6:7" ht="12.75">
      <c r="F653" s="32"/>
      <c r="G653" s="206"/>
    </row>
    <row r="654" spans="6:7" ht="12.75">
      <c r="F654" s="32"/>
      <c r="G654" s="206"/>
    </row>
    <row r="655" spans="6:7" ht="12.75">
      <c r="F655" s="32"/>
      <c r="G655" s="206"/>
    </row>
    <row r="656" spans="6:7" ht="12.75">
      <c r="F656" s="32"/>
      <c r="G656" s="206"/>
    </row>
    <row r="657" spans="6:7" ht="12.75">
      <c r="F657" s="32"/>
      <c r="G657" s="206"/>
    </row>
    <row r="658" spans="6:7" ht="12.75">
      <c r="F658" s="32"/>
      <c r="G658" s="206"/>
    </row>
    <row r="659" spans="6:7" ht="12.75">
      <c r="F659" s="32"/>
      <c r="G659" s="206"/>
    </row>
    <row r="660" spans="6:7" ht="12.75">
      <c r="F660" s="32"/>
      <c r="G660" s="206"/>
    </row>
    <row r="661" spans="6:7" ht="12.75">
      <c r="F661" s="32"/>
      <c r="G661" s="206"/>
    </row>
    <row r="662" spans="6:7" ht="12.75">
      <c r="F662" s="32"/>
      <c r="G662" s="206"/>
    </row>
    <row r="663" spans="6:7" ht="12.75">
      <c r="F663" s="32"/>
      <c r="G663" s="206"/>
    </row>
    <row r="664" spans="6:7" ht="12.75">
      <c r="F664" s="32"/>
      <c r="G664" s="206"/>
    </row>
    <row r="665" spans="6:7" ht="12.75">
      <c r="F665" s="32"/>
      <c r="G665" s="206"/>
    </row>
    <row r="666" spans="6:7" ht="12.75">
      <c r="F666" s="32"/>
      <c r="G666" s="206"/>
    </row>
    <row r="667" spans="6:7" ht="12.75">
      <c r="F667" s="32"/>
      <c r="G667" s="206"/>
    </row>
    <row r="668" spans="6:7" ht="12.75">
      <c r="F668" s="32"/>
      <c r="G668" s="206"/>
    </row>
    <row r="669" spans="6:7" ht="12.75">
      <c r="F669" s="32"/>
      <c r="G669" s="206"/>
    </row>
    <row r="670" spans="6:7" ht="12.75">
      <c r="F670" s="32"/>
      <c r="G670" s="206"/>
    </row>
    <row r="671" spans="6:7" ht="12.75">
      <c r="F671" s="32"/>
      <c r="G671" s="206"/>
    </row>
    <row r="672" spans="6:7" ht="12.75">
      <c r="F672" s="32"/>
      <c r="G672" s="206"/>
    </row>
    <row r="673" spans="6:7" ht="12.75">
      <c r="F673" s="32"/>
      <c r="G673" s="206"/>
    </row>
    <row r="674" spans="6:7" ht="12.75">
      <c r="F674" s="32"/>
      <c r="G674" s="206"/>
    </row>
    <row r="675" spans="6:7" ht="12.75">
      <c r="F675" s="32"/>
      <c r="G675" s="206"/>
    </row>
    <row r="676" spans="6:7" ht="12.75">
      <c r="F676" s="32"/>
      <c r="G676" s="206"/>
    </row>
    <row r="677" spans="6:7" ht="12.75">
      <c r="F677" s="32"/>
      <c r="G677" s="206"/>
    </row>
    <row r="678" spans="6:7" ht="12.75">
      <c r="F678" s="32"/>
      <c r="G678" s="206"/>
    </row>
  </sheetData>
  <sheetProtection/>
  <autoFilter ref="A4:G294"/>
  <mergeCells count="2">
    <mergeCell ref="A1:F1"/>
    <mergeCell ref="A2:F2"/>
  </mergeCells>
  <printOptions/>
  <pageMargins left="1.43" right="0.2" top="0.17" bottom="0.17" header="0" footer="0"/>
  <pageSetup horizontalDpi="600" verticalDpi="600" orientation="portrait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678"/>
  <sheetViews>
    <sheetView tabSelected="1" zoomScale="95" zoomScaleNormal="95" zoomScalePageLayoutView="0" workbookViewId="0" topLeftCell="A1">
      <pane ySplit="4" topLeftCell="A287" activePane="bottomLeft" state="frozen"/>
      <selection pane="topLeft" activeCell="A1" sqref="A1"/>
      <selection pane="bottomLeft" activeCell="K288" sqref="K288"/>
    </sheetView>
  </sheetViews>
  <sheetFormatPr defaultColWidth="11.421875" defaultRowHeight="12.75"/>
  <cols>
    <col min="1" max="1" width="7.8515625" style="45" customWidth="1"/>
    <col min="2" max="2" width="9.28125" style="5" customWidth="1"/>
    <col min="3" max="3" width="49.00390625" style="18" customWidth="1"/>
    <col min="4" max="4" width="16.00390625" style="46" customWidth="1"/>
    <col min="5" max="5" width="13.57421875" style="47" customWidth="1"/>
    <col min="6" max="6" width="18.57421875" style="5" customWidth="1"/>
    <col min="7" max="7" width="17.7109375" style="40" customWidth="1"/>
    <col min="8" max="8" width="20.8515625" style="308" customWidth="1"/>
    <col min="9" max="10" width="11.421875" style="45" customWidth="1"/>
    <col min="11" max="16384" width="11.421875" style="45" customWidth="1"/>
  </cols>
  <sheetData>
    <row r="1" spans="1:68" ht="15.75">
      <c r="A1" s="317" t="s">
        <v>9</v>
      </c>
      <c r="B1" s="317"/>
      <c r="C1" s="317"/>
      <c r="D1" s="317"/>
      <c r="E1" s="317"/>
      <c r="F1" s="317"/>
      <c r="G1" s="39"/>
      <c r="H1" s="309" t="s">
        <v>414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</row>
    <row r="2" spans="1:68" s="49" customFormat="1" ht="15" customHeight="1" thickBot="1">
      <c r="A2" s="318" t="s">
        <v>0</v>
      </c>
      <c r="B2" s="318"/>
      <c r="C2" s="318"/>
      <c r="D2" s="318"/>
      <c r="E2" s="318"/>
      <c r="F2" s="318"/>
      <c r="G2" s="204"/>
      <c r="H2" s="310" t="s">
        <v>415</v>
      </c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</row>
    <row r="3" spans="1:68" ht="16.5" customHeight="1">
      <c r="A3" s="34"/>
      <c r="B3" s="210"/>
      <c r="C3" s="294" t="s">
        <v>413</v>
      </c>
      <c r="D3" s="91"/>
      <c r="E3" s="35" t="s">
        <v>89</v>
      </c>
      <c r="F3" s="6"/>
      <c r="G3" s="203"/>
      <c r="H3" s="309" t="s">
        <v>416</v>
      </c>
      <c r="I3" s="319" t="s">
        <v>419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</row>
    <row r="4" spans="1:68" s="49" customFormat="1" ht="35.25" customHeight="1">
      <c r="A4" s="51" t="s">
        <v>2</v>
      </c>
      <c r="B4" s="211" t="s">
        <v>3</v>
      </c>
      <c r="C4" s="92" t="s">
        <v>4</v>
      </c>
      <c r="D4" s="209" t="s">
        <v>11</v>
      </c>
      <c r="E4" s="94" t="s">
        <v>10</v>
      </c>
      <c r="F4" s="95" t="s">
        <v>5</v>
      </c>
      <c r="G4" s="37" t="s">
        <v>139</v>
      </c>
      <c r="H4" s="310" t="s">
        <v>417</v>
      </c>
      <c r="I4" s="320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</row>
    <row r="5" spans="2:68" s="49" customFormat="1" ht="24" customHeight="1">
      <c r="B5" s="212"/>
      <c r="C5" s="17"/>
      <c r="D5" s="96"/>
      <c r="E5" s="38"/>
      <c r="F5" s="97"/>
      <c r="G5" s="39"/>
      <c r="H5" s="311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</row>
    <row r="6" spans="1:68" s="65" customFormat="1" ht="18.75" customHeight="1">
      <c r="A6" s="36"/>
      <c r="B6" s="213">
        <v>1</v>
      </c>
      <c r="C6" s="22" t="s">
        <v>75</v>
      </c>
      <c r="D6" s="93"/>
      <c r="E6" s="98"/>
      <c r="F6" s="185">
        <f>SUM(F7)</f>
        <v>157000000</v>
      </c>
      <c r="G6" s="63"/>
      <c r="H6" s="311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</row>
    <row r="7" spans="1:68" s="65" customFormat="1" ht="24" customHeight="1">
      <c r="A7" s="8" t="s">
        <v>12</v>
      </c>
      <c r="B7" s="214" t="s">
        <v>153</v>
      </c>
      <c r="C7" s="208" t="s">
        <v>154</v>
      </c>
      <c r="D7" s="93"/>
      <c r="E7" s="16"/>
      <c r="F7" s="99">
        <f>SUM(F8)+F9</f>
        <v>157000000</v>
      </c>
      <c r="G7" s="60"/>
      <c r="H7" s="311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</row>
    <row r="8" spans="1:68" s="65" customFormat="1" ht="35.25" customHeight="1">
      <c r="A8" s="36"/>
      <c r="B8" s="215"/>
      <c r="C8" s="23" t="s">
        <v>171</v>
      </c>
      <c r="D8" s="100" t="s">
        <v>210</v>
      </c>
      <c r="E8" s="16" t="s">
        <v>101</v>
      </c>
      <c r="F8" s="102">
        <v>89000000</v>
      </c>
      <c r="G8" s="60" t="s">
        <v>110</v>
      </c>
      <c r="H8" s="311">
        <v>1</v>
      </c>
      <c r="I8" s="315">
        <v>44287</v>
      </c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</row>
    <row r="9" spans="1:68" s="65" customFormat="1" ht="32.25" customHeight="1">
      <c r="A9" s="36"/>
      <c r="B9" s="215"/>
      <c r="C9" s="23" t="s">
        <v>250</v>
      </c>
      <c r="D9" s="100" t="s">
        <v>210</v>
      </c>
      <c r="E9" s="16" t="s">
        <v>101</v>
      </c>
      <c r="F9" s="102">
        <v>68000000</v>
      </c>
      <c r="G9" s="60" t="s">
        <v>110</v>
      </c>
      <c r="H9" s="311">
        <v>1</v>
      </c>
      <c r="I9" s="315">
        <v>44470</v>
      </c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</row>
    <row r="10" spans="1:68" s="65" customFormat="1" ht="18.75" customHeight="1">
      <c r="A10" s="36"/>
      <c r="B10" s="166"/>
      <c r="C10" s="58"/>
      <c r="D10" s="100"/>
      <c r="E10" s="16"/>
      <c r="F10" s="102"/>
      <c r="G10" s="60"/>
      <c r="H10" s="311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</row>
    <row r="11" spans="1:68" s="65" customFormat="1" ht="18.75" customHeight="1">
      <c r="A11" s="36"/>
      <c r="B11" s="166"/>
      <c r="C11" s="23"/>
      <c r="D11" s="38"/>
      <c r="E11" s="16"/>
      <c r="F11" s="186">
        <f>SUM(F23)+F12</f>
        <v>56100000</v>
      </c>
      <c r="G11" s="298"/>
      <c r="H11" s="311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</row>
    <row r="12" spans="1:68" s="65" customFormat="1" ht="21.75" customHeight="1">
      <c r="A12" s="8" t="s">
        <v>12</v>
      </c>
      <c r="B12" s="214" t="s">
        <v>172</v>
      </c>
      <c r="C12" s="56" t="s">
        <v>173</v>
      </c>
      <c r="D12" s="93"/>
      <c r="E12" s="16"/>
      <c r="F12" s="199">
        <f>SUM(F13:F21)</f>
        <v>51600000</v>
      </c>
      <c r="G12" s="60"/>
      <c r="H12" s="311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</row>
    <row r="13" spans="1:68" s="65" customFormat="1" ht="27" customHeight="1">
      <c r="A13" s="8"/>
      <c r="B13" s="215"/>
      <c r="C13" s="23" t="s">
        <v>174</v>
      </c>
      <c r="D13" s="100" t="s">
        <v>210</v>
      </c>
      <c r="E13" s="16" t="s">
        <v>101</v>
      </c>
      <c r="F13" s="102">
        <v>2700000</v>
      </c>
      <c r="G13" s="60" t="s">
        <v>110</v>
      </c>
      <c r="H13" s="311">
        <v>1</v>
      </c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</row>
    <row r="14" spans="1:68" s="65" customFormat="1" ht="24" customHeight="1">
      <c r="A14" s="8"/>
      <c r="B14" s="215"/>
      <c r="C14" s="23" t="s">
        <v>175</v>
      </c>
      <c r="D14" s="100" t="s">
        <v>210</v>
      </c>
      <c r="E14" s="16" t="s">
        <v>101</v>
      </c>
      <c r="F14" s="102">
        <v>10700000</v>
      </c>
      <c r="G14" s="60" t="s">
        <v>110</v>
      </c>
      <c r="H14" s="311">
        <v>1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</row>
    <row r="15" spans="1:68" s="65" customFormat="1" ht="26.25" customHeight="1">
      <c r="A15" s="8"/>
      <c r="B15" s="215"/>
      <c r="C15" s="23" t="s">
        <v>176</v>
      </c>
      <c r="D15" s="100" t="s">
        <v>210</v>
      </c>
      <c r="E15" s="16" t="s">
        <v>101</v>
      </c>
      <c r="F15" s="102">
        <v>12800000</v>
      </c>
      <c r="G15" s="60" t="s">
        <v>110</v>
      </c>
      <c r="H15" s="311">
        <v>1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</row>
    <row r="16" spans="1:68" s="65" customFormat="1" ht="25.5" customHeight="1">
      <c r="A16" s="8"/>
      <c r="B16" s="215"/>
      <c r="C16" s="23" t="s">
        <v>177</v>
      </c>
      <c r="D16" s="100" t="s">
        <v>210</v>
      </c>
      <c r="E16" s="16" t="s">
        <v>101</v>
      </c>
      <c r="F16" s="102">
        <v>12400000</v>
      </c>
      <c r="G16" s="60" t="s">
        <v>110</v>
      </c>
      <c r="H16" s="311">
        <v>1</v>
      </c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</row>
    <row r="17" spans="1:68" s="65" customFormat="1" ht="24.75" customHeight="1">
      <c r="A17" s="8"/>
      <c r="B17" s="215"/>
      <c r="C17" s="23" t="s">
        <v>251</v>
      </c>
      <c r="D17" s="100">
        <v>2</v>
      </c>
      <c r="E17" s="16" t="s">
        <v>101</v>
      </c>
      <c r="F17" s="102">
        <v>1500000</v>
      </c>
      <c r="G17" s="60" t="s">
        <v>107</v>
      </c>
      <c r="H17" s="311">
        <v>2</v>
      </c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</row>
    <row r="18" spans="1:68" s="65" customFormat="1" ht="28.5" customHeight="1">
      <c r="A18" s="8"/>
      <c r="B18" s="215"/>
      <c r="C18" s="23" t="s">
        <v>252</v>
      </c>
      <c r="D18" s="100">
        <v>2</v>
      </c>
      <c r="E18" s="16" t="s">
        <v>101</v>
      </c>
      <c r="F18" s="102">
        <v>1500000</v>
      </c>
      <c r="G18" s="60" t="s">
        <v>140</v>
      </c>
      <c r="H18" s="311">
        <v>3</v>
      </c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</row>
    <row r="19" spans="1:68" s="65" customFormat="1" ht="25.5" customHeight="1">
      <c r="A19" s="8"/>
      <c r="B19" s="215"/>
      <c r="C19" s="23" t="s">
        <v>178</v>
      </c>
      <c r="D19" s="100" t="s">
        <v>210</v>
      </c>
      <c r="E19" s="16" t="s">
        <v>101</v>
      </c>
      <c r="F19" s="102">
        <v>2400000</v>
      </c>
      <c r="G19" s="60" t="s">
        <v>107</v>
      </c>
      <c r="H19" s="311">
        <v>2</v>
      </c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</row>
    <row r="20" spans="1:68" s="65" customFormat="1" ht="23.25" customHeight="1">
      <c r="A20" s="36"/>
      <c r="B20" s="215"/>
      <c r="C20" s="25" t="s">
        <v>365</v>
      </c>
      <c r="D20" s="100" t="s">
        <v>210</v>
      </c>
      <c r="E20" s="16" t="s">
        <v>101</v>
      </c>
      <c r="F20" s="102">
        <v>1600000</v>
      </c>
      <c r="G20" s="60" t="s">
        <v>110</v>
      </c>
      <c r="H20" s="311">
        <v>1</v>
      </c>
      <c r="I20" s="315" t="s">
        <v>418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</row>
    <row r="21" spans="1:68" s="65" customFormat="1" ht="23.25" customHeight="1">
      <c r="A21" s="36"/>
      <c r="B21" s="215"/>
      <c r="C21" s="25" t="s">
        <v>179</v>
      </c>
      <c r="D21" s="100" t="s">
        <v>210</v>
      </c>
      <c r="E21" s="16" t="s">
        <v>101</v>
      </c>
      <c r="F21" s="102">
        <v>6000000</v>
      </c>
      <c r="G21" s="60" t="s">
        <v>107</v>
      </c>
      <c r="H21" s="311">
        <v>2</v>
      </c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</row>
    <row r="22" spans="1:68" s="65" customFormat="1" ht="15.75" customHeight="1">
      <c r="A22" s="36"/>
      <c r="B22" s="166"/>
      <c r="C22" s="23"/>
      <c r="D22" s="92"/>
      <c r="E22" s="16"/>
      <c r="F22" s="29"/>
      <c r="G22" s="298"/>
      <c r="H22" s="311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</row>
    <row r="23" spans="1:68" s="65" customFormat="1" ht="17.25" customHeight="1">
      <c r="A23" s="8" t="s">
        <v>12</v>
      </c>
      <c r="B23" s="214" t="s">
        <v>134</v>
      </c>
      <c r="C23" s="24" t="s">
        <v>135</v>
      </c>
      <c r="D23" s="103"/>
      <c r="E23" s="16"/>
      <c r="F23" s="99">
        <f>SUM(F24:F26)</f>
        <v>4500000</v>
      </c>
      <c r="G23" s="60"/>
      <c r="H23" s="311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</row>
    <row r="24" spans="1:68" s="65" customFormat="1" ht="17.25" customHeight="1">
      <c r="A24" s="36"/>
      <c r="B24" s="215"/>
      <c r="C24" s="25" t="s">
        <v>213</v>
      </c>
      <c r="D24" s="104" t="s">
        <v>210</v>
      </c>
      <c r="E24" s="16" t="s">
        <v>101</v>
      </c>
      <c r="F24" s="102">
        <v>2000000</v>
      </c>
      <c r="G24" s="60" t="s">
        <v>107</v>
      </c>
      <c r="H24" s="311">
        <v>2</v>
      </c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</row>
    <row r="25" spans="1:68" s="65" customFormat="1" ht="26.25" customHeight="1">
      <c r="A25" s="36"/>
      <c r="B25" s="215"/>
      <c r="C25" s="25" t="s">
        <v>253</v>
      </c>
      <c r="D25" s="104" t="s">
        <v>210</v>
      </c>
      <c r="E25" s="16" t="s">
        <v>101</v>
      </c>
      <c r="F25" s="102">
        <v>2000000</v>
      </c>
      <c r="G25" s="60" t="s">
        <v>169</v>
      </c>
      <c r="H25" s="311">
        <v>1</v>
      </c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</row>
    <row r="26" spans="1:68" s="65" customFormat="1" ht="17.25" customHeight="1">
      <c r="A26" s="36"/>
      <c r="B26" s="143"/>
      <c r="C26" s="25" t="s">
        <v>136</v>
      </c>
      <c r="D26" s="104" t="s">
        <v>211</v>
      </c>
      <c r="E26" s="16" t="s">
        <v>101</v>
      </c>
      <c r="F26" s="102">
        <v>500000</v>
      </c>
      <c r="G26" s="60" t="s">
        <v>124</v>
      </c>
      <c r="H26" s="311">
        <v>2</v>
      </c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</row>
    <row r="27" spans="1:68" s="65" customFormat="1" ht="18.75" customHeight="1">
      <c r="A27" s="36"/>
      <c r="B27" s="166"/>
      <c r="C27" s="25"/>
      <c r="D27" s="104"/>
      <c r="E27" s="16"/>
      <c r="F27" s="186"/>
      <c r="G27" s="60"/>
      <c r="H27" s="311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</row>
    <row r="28" spans="1:68" s="65" customFormat="1" ht="18.75" customHeight="1">
      <c r="A28" s="36"/>
      <c r="B28" s="166"/>
      <c r="C28" s="25"/>
      <c r="D28" s="104"/>
      <c r="E28" s="16"/>
      <c r="F28" s="186">
        <f>SUM(F34)+F29+F37</f>
        <v>202925000</v>
      </c>
      <c r="G28" s="60"/>
      <c r="H28" s="311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</row>
    <row r="29" spans="1:68" s="55" customFormat="1" ht="21" customHeight="1">
      <c r="A29" s="8" t="s">
        <v>12</v>
      </c>
      <c r="B29" s="214" t="s">
        <v>13</v>
      </c>
      <c r="C29" s="62" t="s">
        <v>72</v>
      </c>
      <c r="D29" s="107" t="s">
        <v>1</v>
      </c>
      <c r="E29" s="108"/>
      <c r="F29" s="99">
        <f>SUM(F30:F32)</f>
        <v>925000</v>
      </c>
      <c r="G29" s="63"/>
      <c r="H29" s="31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</row>
    <row r="30" spans="1:68" s="55" customFormat="1" ht="19.5" customHeight="1">
      <c r="A30" s="8"/>
      <c r="B30" s="166"/>
      <c r="C30" s="64" t="s">
        <v>180</v>
      </c>
      <c r="D30" s="107">
        <v>2</v>
      </c>
      <c r="E30" s="16" t="s">
        <v>101</v>
      </c>
      <c r="F30" s="102">
        <v>75000</v>
      </c>
      <c r="G30" s="299" t="s">
        <v>142</v>
      </c>
      <c r="H30" s="31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</row>
    <row r="31" spans="1:68" s="55" customFormat="1" ht="26.25" customHeight="1">
      <c r="A31" s="8"/>
      <c r="B31" s="215"/>
      <c r="C31" s="64" t="s">
        <v>155</v>
      </c>
      <c r="D31" s="107">
        <v>1</v>
      </c>
      <c r="E31" s="16" t="s">
        <v>101</v>
      </c>
      <c r="F31" s="102">
        <v>600000</v>
      </c>
      <c r="G31" s="299" t="s">
        <v>105</v>
      </c>
      <c r="H31" s="31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</row>
    <row r="32" spans="1:68" s="55" customFormat="1" ht="24" customHeight="1">
      <c r="A32" s="8"/>
      <c r="B32" s="166"/>
      <c r="C32" s="64" t="s">
        <v>156</v>
      </c>
      <c r="D32" s="107">
        <v>1</v>
      </c>
      <c r="E32" s="113" t="s">
        <v>101</v>
      </c>
      <c r="F32" s="102">
        <v>250000</v>
      </c>
      <c r="G32" s="299" t="s">
        <v>119</v>
      </c>
      <c r="H32" s="31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</row>
    <row r="33" spans="1:68" s="55" customFormat="1" ht="18" customHeight="1">
      <c r="A33" s="8"/>
      <c r="B33" s="166"/>
      <c r="C33" s="64"/>
      <c r="D33" s="119"/>
      <c r="E33" s="113"/>
      <c r="F33" s="29"/>
      <c r="G33" s="60"/>
      <c r="H33" s="31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</row>
    <row r="34" spans="1:68" s="55" customFormat="1" ht="23.25" customHeight="1">
      <c r="A34" s="8" t="s">
        <v>12</v>
      </c>
      <c r="B34" s="214" t="s">
        <v>366</v>
      </c>
      <c r="C34" s="62" t="s">
        <v>76</v>
      </c>
      <c r="D34" s="107"/>
      <c r="E34" s="16"/>
      <c r="F34" s="99">
        <f>SUM(F35)</f>
        <v>35000000</v>
      </c>
      <c r="G34" s="63"/>
      <c r="H34" s="31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</row>
    <row r="35" spans="1:68" s="55" customFormat="1" ht="27.75" customHeight="1">
      <c r="A35" s="8"/>
      <c r="B35" s="143"/>
      <c r="C35" s="59" t="s">
        <v>157</v>
      </c>
      <c r="D35" s="107">
        <v>2</v>
      </c>
      <c r="E35" s="16" t="s">
        <v>101</v>
      </c>
      <c r="F35" s="102">
        <v>35000000</v>
      </c>
      <c r="G35" s="63" t="s">
        <v>103</v>
      </c>
      <c r="H35" s="311">
        <v>2</v>
      </c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</row>
    <row r="36" spans="1:68" s="55" customFormat="1" ht="18" customHeight="1">
      <c r="A36" s="8"/>
      <c r="B36" s="166"/>
      <c r="C36" s="64"/>
      <c r="D36" s="119"/>
      <c r="E36" s="113"/>
      <c r="F36" s="29"/>
      <c r="G36" s="60"/>
      <c r="H36" s="31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</row>
    <row r="37" spans="1:68" s="55" customFormat="1" ht="24.75" customHeight="1">
      <c r="A37" s="8" t="s">
        <v>12</v>
      </c>
      <c r="B37" s="214" t="s">
        <v>108</v>
      </c>
      <c r="C37" s="62" t="s">
        <v>214</v>
      </c>
      <c r="D37" s="107"/>
      <c r="E37" s="16"/>
      <c r="F37" s="99">
        <f>SUM(F38)</f>
        <v>167000000</v>
      </c>
      <c r="G37" s="63"/>
      <c r="H37" s="31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</row>
    <row r="38" spans="1:68" s="55" customFormat="1" ht="18.75" customHeight="1">
      <c r="A38" s="8"/>
      <c r="B38" s="215"/>
      <c r="C38" s="23" t="s">
        <v>109</v>
      </c>
      <c r="D38" s="107" t="s">
        <v>210</v>
      </c>
      <c r="E38" s="16" t="s">
        <v>101</v>
      </c>
      <c r="F38" s="102">
        <v>167000000</v>
      </c>
      <c r="G38" s="63" t="s">
        <v>110</v>
      </c>
      <c r="H38" s="311">
        <v>1</v>
      </c>
      <c r="I38" s="316">
        <v>44317</v>
      </c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</row>
    <row r="39" spans="1:68" s="55" customFormat="1" ht="18" customHeight="1">
      <c r="A39" s="8"/>
      <c r="B39" s="166"/>
      <c r="C39" s="64"/>
      <c r="D39" s="119"/>
      <c r="E39" s="113"/>
      <c r="F39" s="29"/>
      <c r="G39" s="60"/>
      <c r="H39" s="31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</row>
    <row r="40" spans="1:68" s="55" customFormat="1" ht="21" customHeight="1">
      <c r="A40" s="8"/>
      <c r="B40" s="166"/>
      <c r="C40" s="23"/>
      <c r="D40" s="107"/>
      <c r="E40" s="16"/>
      <c r="F40" s="29">
        <f>SUM(F41)+F45+F50+F58</f>
        <v>208290000</v>
      </c>
      <c r="G40" s="63"/>
      <c r="H40" s="31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</row>
    <row r="41" spans="1:68" s="55" customFormat="1" ht="22.5" customHeight="1">
      <c r="A41" s="8" t="s">
        <v>12</v>
      </c>
      <c r="B41" s="214" t="s">
        <v>14</v>
      </c>
      <c r="C41" s="62" t="s">
        <v>16</v>
      </c>
      <c r="D41" s="115" t="s">
        <v>1</v>
      </c>
      <c r="E41" s="116"/>
      <c r="F41" s="110">
        <f>SUM(F42:F43)</f>
        <v>13750000</v>
      </c>
      <c r="G41" s="63"/>
      <c r="H41" s="31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</row>
    <row r="42" spans="1:68" s="55" customFormat="1" ht="24" customHeight="1">
      <c r="A42" s="8"/>
      <c r="B42" s="166"/>
      <c r="C42" s="23" t="s">
        <v>91</v>
      </c>
      <c r="D42" s="117">
        <v>1</v>
      </c>
      <c r="E42" s="116" t="s">
        <v>101</v>
      </c>
      <c r="F42" s="102">
        <v>150000</v>
      </c>
      <c r="G42" s="60" t="s">
        <v>170</v>
      </c>
      <c r="H42" s="31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</row>
    <row r="43" spans="1:68" s="55" customFormat="1" ht="19.5" customHeight="1">
      <c r="A43" s="8"/>
      <c r="B43" s="215"/>
      <c r="C43" s="23" t="s">
        <v>102</v>
      </c>
      <c r="D43" s="117" t="s">
        <v>210</v>
      </c>
      <c r="E43" s="116" t="s">
        <v>90</v>
      </c>
      <c r="F43" s="102">
        <v>13600000</v>
      </c>
      <c r="G43" s="299" t="s">
        <v>107</v>
      </c>
      <c r="H43" s="311">
        <v>2</v>
      </c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</row>
    <row r="44" spans="1:68" s="55" customFormat="1" ht="18" customHeight="1">
      <c r="A44" s="8"/>
      <c r="B44" s="166"/>
      <c r="C44" s="64"/>
      <c r="D44" s="119"/>
      <c r="E44" s="113"/>
      <c r="F44" s="29"/>
      <c r="G44" s="60"/>
      <c r="H44" s="31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</row>
    <row r="45" spans="1:68" s="55" customFormat="1" ht="21.75" customHeight="1">
      <c r="A45" s="8" t="s">
        <v>12</v>
      </c>
      <c r="B45" s="214" t="s">
        <v>74</v>
      </c>
      <c r="C45" s="62" t="s">
        <v>73</v>
      </c>
      <c r="D45" s="46"/>
      <c r="E45" s="116"/>
      <c r="F45" s="99">
        <f>SUM(F46:F48)</f>
        <v>10400000</v>
      </c>
      <c r="G45" s="63"/>
      <c r="H45" s="31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</row>
    <row r="46" spans="1:68" s="55" customFormat="1" ht="17.25" customHeight="1">
      <c r="A46" s="8"/>
      <c r="B46" s="215"/>
      <c r="C46" s="64" t="s">
        <v>141</v>
      </c>
      <c r="D46" s="119">
        <v>2</v>
      </c>
      <c r="E46" s="16" t="s">
        <v>101</v>
      </c>
      <c r="F46" s="102">
        <v>1600000</v>
      </c>
      <c r="G46" s="63" t="s">
        <v>112</v>
      </c>
      <c r="H46" s="311">
        <v>2</v>
      </c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</row>
    <row r="47" spans="1:68" s="55" customFormat="1" ht="20.25" customHeight="1">
      <c r="A47" s="8"/>
      <c r="B47" s="166"/>
      <c r="C47" s="64" t="s">
        <v>146</v>
      </c>
      <c r="D47" s="119">
        <v>2</v>
      </c>
      <c r="E47" s="16" t="s">
        <v>101</v>
      </c>
      <c r="F47" s="102">
        <v>800000</v>
      </c>
      <c r="G47" s="63" t="s">
        <v>112</v>
      </c>
      <c r="H47" s="311">
        <v>2</v>
      </c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</row>
    <row r="48" spans="1:68" s="55" customFormat="1" ht="24" customHeight="1">
      <c r="A48" s="8"/>
      <c r="B48" s="166"/>
      <c r="C48" s="64" t="s">
        <v>158</v>
      </c>
      <c r="D48" s="119">
        <v>2</v>
      </c>
      <c r="E48" s="16" t="s">
        <v>101</v>
      </c>
      <c r="F48" s="102">
        <v>8000000</v>
      </c>
      <c r="G48" s="63" t="s">
        <v>107</v>
      </c>
      <c r="H48" s="311">
        <v>2</v>
      </c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</row>
    <row r="49" spans="1:68" s="55" customFormat="1" ht="18" customHeight="1">
      <c r="A49" s="8"/>
      <c r="B49" s="166"/>
      <c r="C49" s="64"/>
      <c r="D49" s="119"/>
      <c r="E49" s="113"/>
      <c r="F49" s="102"/>
      <c r="G49" s="60"/>
      <c r="H49" s="31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</row>
    <row r="50" spans="1:68" s="55" customFormat="1" ht="20.25" customHeight="1">
      <c r="A50" s="8" t="s">
        <v>12</v>
      </c>
      <c r="B50" s="214" t="s">
        <v>15</v>
      </c>
      <c r="C50" s="62" t="s">
        <v>17</v>
      </c>
      <c r="D50" s="119" t="s">
        <v>1</v>
      </c>
      <c r="E50" s="108"/>
      <c r="F50" s="121">
        <f>SUM(F51:F56)</f>
        <v>180590000</v>
      </c>
      <c r="G50" s="63"/>
      <c r="H50" s="31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</row>
    <row r="51" spans="1:68" s="55" customFormat="1" ht="26.25" customHeight="1">
      <c r="A51" s="8"/>
      <c r="B51" s="215"/>
      <c r="C51" s="64" t="s">
        <v>367</v>
      </c>
      <c r="D51" s="119">
        <v>2</v>
      </c>
      <c r="E51" s="16" t="s">
        <v>101</v>
      </c>
      <c r="F51" s="102">
        <v>86000000</v>
      </c>
      <c r="G51" s="63" t="s">
        <v>107</v>
      </c>
      <c r="H51" s="311">
        <v>2</v>
      </c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</row>
    <row r="52" spans="1:68" s="55" customFormat="1" ht="20.25" customHeight="1">
      <c r="A52" s="8"/>
      <c r="B52" s="215"/>
      <c r="C52" s="64" t="s">
        <v>368</v>
      </c>
      <c r="D52" s="119" t="s">
        <v>210</v>
      </c>
      <c r="E52" s="16" t="s">
        <v>101</v>
      </c>
      <c r="F52" s="102">
        <v>70000000</v>
      </c>
      <c r="G52" s="63" t="s">
        <v>107</v>
      </c>
      <c r="H52" s="311">
        <v>2</v>
      </c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</row>
    <row r="53" spans="1:68" s="55" customFormat="1" ht="26.25" customHeight="1">
      <c r="A53" s="8"/>
      <c r="B53" s="215"/>
      <c r="C53" s="64" t="s">
        <v>100</v>
      </c>
      <c r="D53" s="119" t="s">
        <v>210</v>
      </c>
      <c r="E53" s="16" t="s">
        <v>101</v>
      </c>
      <c r="F53" s="102">
        <v>2500000</v>
      </c>
      <c r="G53" s="63" t="s">
        <v>113</v>
      </c>
      <c r="H53" s="31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</row>
    <row r="54" spans="1:68" s="55" customFormat="1" ht="20.25" customHeight="1">
      <c r="A54" s="8"/>
      <c r="B54" s="215"/>
      <c r="C54" s="64" t="s">
        <v>215</v>
      </c>
      <c r="D54" s="119">
        <v>1</v>
      </c>
      <c r="E54" s="16" t="s">
        <v>101</v>
      </c>
      <c r="F54" s="102">
        <v>17000000</v>
      </c>
      <c r="G54" s="63" t="s">
        <v>169</v>
      </c>
      <c r="H54" s="311">
        <v>1</v>
      </c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</row>
    <row r="55" spans="1:68" s="55" customFormat="1" ht="27.75" customHeight="1">
      <c r="A55" s="8"/>
      <c r="B55" s="215"/>
      <c r="C55" s="64" t="s">
        <v>369</v>
      </c>
      <c r="D55" s="119">
        <v>2</v>
      </c>
      <c r="E55" s="16" t="s">
        <v>101</v>
      </c>
      <c r="F55" s="102">
        <v>5040000</v>
      </c>
      <c r="G55" s="63" t="s">
        <v>107</v>
      </c>
      <c r="H55" s="311">
        <v>2</v>
      </c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</row>
    <row r="56" spans="1:68" s="55" customFormat="1" ht="26.25" customHeight="1">
      <c r="A56" s="8"/>
      <c r="B56" s="215"/>
      <c r="C56" s="64" t="s">
        <v>370</v>
      </c>
      <c r="D56" s="119">
        <v>2</v>
      </c>
      <c r="E56" s="16" t="s">
        <v>101</v>
      </c>
      <c r="F56" s="102">
        <v>50000</v>
      </c>
      <c r="G56" s="63" t="s">
        <v>107</v>
      </c>
      <c r="H56" s="311">
        <v>2</v>
      </c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</row>
    <row r="57" spans="1:68" s="55" customFormat="1" ht="18" customHeight="1">
      <c r="A57" s="8"/>
      <c r="B57" s="166"/>
      <c r="C57" s="64"/>
      <c r="D57" s="119"/>
      <c r="E57" s="113"/>
      <c r="F57" s="102"/>
      <c r="G57" s="60"/>
      <c r="H57" s="31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</row>
    <row r="58" spans="1:68" s="55" customFormat="1" ht="21" customHeight="1">
      <c r="A58" s="8" t="s">
        <v>12</v>
      </c>
      <c r="B58" s="214" t="s">
        <v>181</v>
      </c>
      <c r="C58" s="21" t="s">
        <v>182</v>
      </c>
      <c r="D58" s="119" t="s">
        <v>1</v>
      </c>
      <c r="E58" s="108"/>
      <c r="F58" s="121">
        <f>SUM(F59:F61)</f>
        <v>3550000</v>
      </c>
      <c r="G58" s="63"/>
      <c r="H58" s="31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</row>
    <row r="59" spans="1:68" s="55" customFormat="1" ht="19.5" customHeight="1">
      <c r="A59" s="8"/>
      <c r="B59" s="143"/>
      <c r="C59" s="64" t="s">
        <v>183</v>
      </c>
      <c r="D59" s="119">
        <v>2</v>
      </c>
      <c r="E59" s="108" t="s">
        <v>88</v>
      </c>
      <c r="F59" s="102">
        <v>50000</v>
      </c>
      <c r="G59" s="63" t="s">
        <v>115</v>
      </c>
      <c r="H59" s="311">
        <v>2</v>
      </c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</row>
    <row r="60" spans="1:68" s="55" customFormat="1" ht="19.5" customHeight="1">
      <c r="A60" s="8"/>
      <c r="B60" s="215"/>
      <c r="C60" s="64" t="s">
        <v>184</v>
      </c>
      <c r="D60" s="119" t="s">
        <v>210</v>
      </c>
      <c r="E60" s="16" t="s">
        <v>90</v>
      </c>
      <c r="F60" s="102">
        <v>1500000</v>
      </c>
      <c r="G60" s="63" t="s">
        <v>107</v>
      </c>
      <c r="H60" s="311">
        <v>2</v>
      </c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</row>
    <row r="61" spans="1:68" s="55" customFormat="1" ht="18.75" customHeight="1">
      <c r="A61" s="8"/>
      <c r="B61" s="214"/>
      <c r="C61" s="64" t="s">
        <v>185</v>
      </c>
      <c r="D61" s="119">
        <v>1</v>
      </c>
      <c r="E61" s="16" t="s">
        <v>101</v>
      </c>
      <c r="F61" s="102">
        <v>2000000</v>
      </c>
      <c r="G61" s="63" t="s">
        <v>116</v>
      </c>
      <c r="H61" s="311">
        <v>2</v>
      </c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</row>
    <row r="62" spans="1:68" ht="21" customHeight="1">
      <c r="A62" s="3"/>
      <c r="B62" s="166"/>
      <c r="C62" s="7"/>
      <c r="D62" s="119"/>
      <c r="E62" s="113"/>
      <c r="F62" s="29">
        <f>SUM(F63)</f>
        <v>230000</v>
      </c>
      <c r="H62" s="311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</row>
    <row r="63" spans="1:68" s="55" customFormat="1" ht="18" customHeight="1">
      <c r="A63" s="8" t="s">
        <v>12</v>
      </c>
      <c r="B63" s="214" t="s">
        <v>186</v>
      </c>
      <c r="C63" s="21" t="s">
        <v>187</v>
      </c>
      <c r="D63" s="119" t="s">
        <v>1</v>
      </c>
      <c r="E63" s="108"/>
      <c r="F63" s="121">
        <f>SUM(F64:F65)</f>
        <v>230000</v>
      </c>
      <c r="G63" s="63"/>
      <c r="H63" s="31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  <c r="BG63" s="61"/>
      <c r="BH63" s="61"/>
      <c r="BI63" s="61"/>
      <c r="BJ63" s="61"/>
      <c r="BK63" s="61"/>
      <c r="BL63" s="61"/>
      <c r="BM63" s="61"/>
      <c r="BN63" s="61"/>
      <c r="BO63" s="61"/>
      <c r="BP63" s="61"/>
    </row>
    <row r="64" spans="1:68" s="55" customFormat="1" ht="20.25" customHeight="1">
      <c r="A64" s="8"/>
      <c r="B64" s="143"/>
      <c r="C64" s="59" t="s">
        <v>188</v>
      </c>
      <c r="D64" s="119">
        <v>2</v>
      </c>
      <c r="E64" s="16" t="s">
        <v>101</v>
      </c>
      <c r="F64" s="102">
        <v>30000</v>
      </c>
      <c r="G64" s="60" t="s">
        <v>116</v>
      </c>
      <c r="H64" s="311">
        <v>2</v>
      </c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  <c r="BM64" s="61"/>
      <c r="BN64" s="61"/>
      <c r="BO64" s="61"/>
      <c r="BP64" s="61"/>
    </row>
    <row r="65" spans="1:68" s="55" customFormat="1" ht="18.75" customHeight="1">
      <c r="A65" s="8"/>
      <c r="B65" s="143"/>
      <c r="C65" s="23" t="s">
        <v>189</v>
      </c>
      <c r="D65" s="119">
        <v>2</v>
      </c>
      <c r="E65" s="16" t="s">
        <v>101</v>
      </c>
      <c r="F65" s="102">
        <v>200000</v>
      </c>
      <c r="G65" s="60" t="s">
        <v>107</v>
      </c>
      <c r="H65" s="311">
        <v>2</v>
      </c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1"/>
      <c r="BI65" s="61"/>
      <c r="BJ65" s="61"/>
      <c r="BK65" s="61"/>
      <c r="BL65" s="61"/>
      <c r="BM65" s="61"/>
      <c r="BN65" s="61"/>
      <c r="BO65" s="61"/>
      <c r="BP65" s="61"/>
    </row>
    <row r="66" spans="1:68" s="55" customFormat="1" ht="17.25" customHeight="1">
      <c r="A66" s="8"/>
      <c r="B66" s="166"/>
      <c r="C66" s="23"/>
      <c r="D66" s="119"/>
      <c r="E66" s="16"/>
      <c r="F66" s="29"/>
      <c r="G66" s="60"/>
      <c r="H66" s="31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</row>
    <row r="67" spans="1:68" s="55" customFormat="1" ht="16.5" customHeight="1">
      <c r="A67" s="8"/>
      <c r="B67" s="166"/>
      <c r="C67" s="23"/>
      <c r="D67" s="119"/>
      <c r="E67" s="16"/>
      <c r="F67" s="29">
        <f>SUM(F68)</f>
        <v>32800000</v>
      </c>
      <c r="G67" s="60"/>
      <c r="H67" s="31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</row>
    <row r="68" spans="1:68" s="55" customFormat="1" ht="18" customHeight="1">
      <c r="A68" s="8" t="s">
        <v>12</v>
      </c>
      <c r="B68" s="214" t="s">
        <v>371</v>
      </c>
      <c r="C68" s="21" t="s">
        <v>372</v>
      </c>
      <c r="D68" s="119" t="s">
        <v>1</v>
      </c>
      <c r="E68" s="108"/>
      <c r="F68" s="121">
        <f>SUM(F69)+F70+F71+F72+F73+F74+F75+F76</f>
        <v>32800000</v>
      </c>
      <c r="G68" s="63"/>
      <c r="H68" s="31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</row>
    <row r="69" spans="1:68" s="55" customFormat="1" ht="23.25" customHeight="1">
      <c r="A69" s="8"/>
      <c r="B69" s="166"/>
      <c r="C69" s="23" t="s">
        <v>373</v>
      </c>
      <c r="D69" s="119">
        <v>2</v>
      </c>
      <c r="E69" s="16" t="s">
        <v>101</v>
      </c>
      <c r="F69" s="102">
        <v>9000000</v>
      </c>
      <c r="G69" s="60" t="s">
        <v>381</v>
      </c>
      <c r="H69" s="311">
        <v>2</v>
      </c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</row>
    <row r="70" spans="1:68" s="55" customFormat="1" ht="23.25" customHeight="1">
      <c r="A70" s="8"/>
      <c r="B70" s="166"/>
      <c r="C70" s="23" t="s">
        <v>374</v>
      </c>
      <c r="D70" s="119">
        <v>2</v>
      </c>
      <c r="E70" s="16" t="s">
        <v>101</v>
      </c>
      <c r="F70" s="102">
        <v>15500000</v>
      </c>
      <c r="G70" s="60" t="s">
        <v>107</v>
      </c>
      <c r="H70" s="311">
        <v>2</v>
      </c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</row>
    <row r="71" spans="1:68" s="55" customFormat="1" ht="23.25" customHeight="1">
      <c r="A71" s="8"/>
      <c r="B71" s="166"/>
      <c r="C71" s="23" t="s">
        <v>375</v>
      </c>
      <c r="D71" s="119">
        <v>2</v>
      </c>
      <c r="E71" s="16" t="s">
        <v>101</v>
      </c>
      <c r="F71" s="102">
        <v>2000000</v>
      </c>
      <c r="G71" s="60" t="s">
        <v>107</v>
      </c>
      <c r="H71" s="311">
        <v>2</v>
      </c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</row>
    <row r="72" spans="1:68" s="55" customFormat="1" ht="23.25" customHeight="1">
      <c r="A72" s="8"/>
      <c r="B72" s="166"/>
      <c r="C72" s="23" t="s">
        <v>376</v>
      </c>
      <c r="D72" s="119">
        <v>2</v>
      </c>
      <c r="E72" s="16" t="s">
        <v>101</v>
      </c>
      <c r="F72" s="102">
        <v>400000</v>
      </c>
      <c r="G72" s="60" t="s">
        <v>140</v>
      </c>
      <c r="H72" s="311">
        <v>3</v>
      </c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</row>
    <row r="73" spans="1:68" s="55" customFormat="1" ht="23.25" customHeight="1">
      <c r="A73" s="8"/>
      <c r="B73" s="166"/>
      <c r="C73" s="23" t="s">
        <v>377</v>
      </c>
      <c r="D73" s="119">
        <v>2</v>
      </c>
      <c r="E73" s="16" t="s">
        <v>101</v>
      </c>
      <c r="F73" s="102">
        <v>1250000</v>
      </c>
      <c r="G73" s="60" t="s">
        <v>107</v>
      </c>
      <c r="H73" s="311">
        <v>2</v>
      </c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</row>
    <row r="74" spans="1:68" s="55" customFormat="1" ht="23.25" customHeight="1">
      <c r="A74" s="8"/>
      <c r="B74" s="166"/>
      <c r="C74" s="23" t="s">
        <v>378</v>
      </c>
      <c r="D74" s="119">
        <v>2</v>
      </c>
      <c r="E74" s="16" t="s">
        <v>101</v>
      </c>
      <c r="F74" s="102">
        <v>350000</v>
      </c>
      <c r="G74" s="60" t="s">
        <v>115</v>
      </c>
      <c r="H74" s="311">
        <v>2</v>
      </c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</row>
    <row r="75" spans="1:68" s="55" customFormat="1" ht="23.25" customHeight="1">
      <c r="A75" s="8"/>
      <c r="B75" s="166"/>
      <c r="C75" s="23" t="s">
        <v>379</v>
      </c>
      <c r="D75" s="119">
        <v>2</v>
      </c>
      <c r="E75" s="16" t="s">
        <v>101</v>
      </c>
      <c r="F75" s="102">
        <v>600000</v>
      </c>
      <c r="G75" s="60" t="s">
        <v>104</v>
      </c>
      <c r="H75" s="311">
        <v>2</v>
      </c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</row>
    <row r="76" spans="1:68" s="55" customFormat="1" ht="23.25" customHeight="1">
      <c r="A76" s="8"/>
      <c r="B76" s="166"/>
      <c r="C76" s="23" t="s">
        <v>380</v>
      </c>
      <c r="D76" s="119">
        <v>2</v>
      </c>
      <c r="E76" s="16" t="s">
        <v>101</v>
      </c>
      <c r="F76" s="102">
        <v>3700000</v>
      </c>
      <c r="G76" s="60" t="s">
        <v>116</v>
      </c>
      <c r="H76" s="311">
        <v>2</v>
      </c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</row>
    <row r="77" spans="1:68" s="55" customFormat="1" ht="17.25" customHeight="1">
      <c r="A77" s="8"/>
      <c r="B77" s="166"/>
      <c r="C77" s="23"/>
      <c r="D77" s="119"/>
      <c r="E77" s="16"/>
      <c r="F77" s="102"/>
      <c r="G77" s="60"/>
      <c r="H77" s="31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</row>
    <row r="78" spans="1:68" s="55" customFormat="1" ht="23.25" customHeight="1">
      <c r="A78" s="8"/>
      <c r="B78" s="166"/>
      <c r="C78" s="23"/>
      <c r="D78" s="119"/>
      <c r="E78" s="16"/>
      <c r="F78" s="186">
        <f>SUM(F79)+F82</f>
        <v>1895000</v>
      </c>
      <c r="G78" s="60"/>
      <c r="H78" s="31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</row>
    <row r="79" spans="1:68" s="55" customFormat="1" ht="19.5" customHeight="1">
      <c r="A79" s="8" t="s">
        <v>12</v>
      </c>
      <c r="B79" s="214" t="s">
        <v>18</v>
      </c>
      <c r="C79" s="62" t="s">
        <v>20</v>
      </c>
      <c r="D79" s="117" t="s">
        <v>1</v>
      </c>
      <c r="E79" s="116"/>
      <c r="F79" s="110">
        <f>SUM(F80:F80)</f>
        <v>600000</v>
      </c>
      <c r="G79" s="63"/>
      <c r="H79" s="31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</row>
    <row r="80" spans="1:68" s="55" customFormat="1" ht="21" customHeight="1">
      <c r="A80" s="8"/>
      <c r="B80" s="295"/>
      <c r="C80" s="23" t="s">
        <v>254</v>
      </c>
      <c r="D80" s="119">
        <v>2</v>
      </c>
      <c r="E80" s="16" t="s">
        <v>101</v>
      </c>
      <c r="F80" s="102">
        <v>600000</v>
      </c>
      <c r="G80" s="60" t="s">
        <v>169</v>
      </c>
      <c r="H80" s="311">
        <v>1</v>
      </c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</row>
    <row r="81" spans="1:68" s="55" customFormat="1" ht="23.25" customHeight="1">
      <c r="A81" s="8"/>
      <c r="B81" s="214"/>
      <c r="C81" s="23"/>
      <c r="D81" s="119"/>
      <c r="E81" s="16"/>
      <c r="F81" s="102"/>
      <c r="G81" s="60"/>
      <c r="H81" s="31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</row>
    <row r="82" spans="1:68" s="55" customFormat="1" ht="17.25" customHeight="1">
      <c r="A82" s="8" t="s">
        <v>12</v>
      </c>
      <c r="B82" s="214" t="s">
        <v>19</v>
      </c>
      <c r="C82" s="62" t="s">
        <v>21</v>
      </c>
      <c r="D82" s="119" t="s">
        <v>1</v>
      </c>
      <c r="E82" s="108"/>
      <c r="F82" s="120">
        <f>SUM(F83:F84)</f>
        <v>1295000</v>
      </c>
      <c r="G82" s="63"/>
      <c r="H82" s="31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</row>
    <row r="83" spans="1:68" s="55" customFormat="1" ht="18" customHeight="1">
      <c r="A83" s="8"/>
      <c r="B83" s="166"/>
      <c r="C83" s="23" t="s">
        <v>147</v>
      </c>
      <c r="D83" s="119" t="s">
        <v>210</v>
      </c>
      <c r="E83" s="16" t="s">
        <v>90</v>
      </c>
      <c r="F83" s="102">
        <v>1100000</v>
      </c>
      <c r="G83" s="300" t="s">
        <v>111</v>
      </c>
      <c r="H83" s="311">
        <v>1</v>
      </c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</row>
    <row r="84" spans="1:68" s="55" customFormat="1" ht="27" customHeight="1">
      <c r="A84" s="8"/>
      <c r="B84" s="166"/>
      <c r="C84" s="314" t="s">
        <v>159</v>
      </c>
      <c r="D84" s="119">
        <v>2</v>
      </c>
      <c r="E84" s="116" t="s">
        <v>101</v>
      </c>
      <c r="F84" s="102">
        <v>195000</v>
      </c>
      <c r="G84" s="300" t="s">
        <v>140</v>
      </c>
      <c r="H84" s="311">
        <v>3</v>
      </c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</row>
    <row r="85" spans="1:68" s="55" customFormat="1" ht="20.25" customHeight="1">
      <c r="A85" s="8"/>
      <c r="B85" s="166"/>
      <c r="C85" s="23"/>
      <c r="D85" s="119"/>
      <c r="E85" s="116"/>
      <c r="F85" s="186">
        <f>SUM(F86)+F90+F102+F106+F110+F115+F131</f>
        <v>275215000</v>
      </c>
      <c r="G85" s="300"/>
      <c r="H85" s="31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1"/>
      <c r="AW85" s="61"/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</row>
    <row r="86" spans="1:68" s="55" customFormat="1" ht="20.25" customHeight="1">
      <c r="A86" s="8" t="s">
        <v>12</v>
      </c>
      <c r="B86" s="214" t="s">
        <v>22</v>
      </c>
      <c r="C86" s="62" t="s">
        <v>79</v>
      </c>
      <c r="D86" s="117" t="s">
        <v>1</v>
      </c>
      <c r="E86" s="116"/>
      <c r="F86" s="123">
        <f>SUM(F87:F88)</f>
        <v>23000000</v>
      </c>
      <c r="G86" s="63"/>
      <c r="H86" s="31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61"/>
      <c r="BN86" s="61"/>
      <c r="BO86" s="61"/>
      <c r="BP86" s="61"/>
    </row>
    <row r="87" spans="1:68" s="55" customFormat="1" ht="33.75" customHeight="1">
      <c r="A87" s="8"/>
      <c r="B87" s="296"/>
      <c r="C87" s="23" t="s">
        <v>160</v>
      </c>
      <c r="D87" s="117" t="s">
        <v>210</v>
      </c>
      <c r="E87" s="16" t="s">
        <v>101</v>
      </c>
      <c r="F87" s="102">
        <v>22400000</v>
      </c>
      <c r="G87" s="300" t="s">
        <v>107</v>
      </c>
      <c r="H87" s="311">
        <v>2</v>
      </c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1"/>
      <c r="AW87" s="61"/>
      <c r="AX87" s="61"/>
      <c r="AY87" s="61"/>
      <c r="AZ87" s="61"/>
      <c r="BA87" s="61"/>
      <c r="BB87" s="61"/>
      <c r="BC87" s="61"/>
      <c r="BD87" s="61"/>
      <c r="BE87" s="61"/>
      <c r="BF87" s="61"/>
      <c r="BG87" s="61"/>
      <c r="BH87" s="61"/>
      <c r="BI87" s="61"/>
      <c r="BJ87" s="61"/>
      <c r="BK87" s="61"/>
      <c r="BL87" s="61"/>
      <c r="BM87" s="61"/>
      <c r="BN87" s="61"/>
      <c r="BO87" s="61"/>
      <c r="BP87" s="61"/>
    </row>
    <row r="88" spans="1:68" s="55" customFormat="1" ht="19.5" customHeight="1">
      <c r="A88" s="8"/>
      <c r="B88" s="215"/>
      <c r="C88" s="23" t="s">
        <v>190</v>
      </c>
      <c r="D88" s="117">
        <v>2</v>
      </c>
      <c r="E88" s="16" t="s">
        <v>410</v>
      </c>
      <c r="F88" s="102">
        <v>600000</v>
      </c>
      <c r="G88" s="300" t="s">
        <v>107</v>
      </c>
      <c r="H88" s="311">
        <v>2</v>
      </c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1"/>
      <c r="BA88" s="61"/>
      <c r="BB88" s="61"/>
      <c r="BC88" s="61"/>
      <c r="BD88" s="61"/>
      <c r="BE88" s="61"/>
      <c r="BF88" s="61"/>
      <c r="BG88" s="61"/>
      <c r="BH88" s="61"/>
      <c r="BI88" s="61"/>
      <c r="BJ88" s="61"/>
      <c r="BK88" s="61"/>
      <c r="BL88" s="61"/>
      <c r="BM88" s="61"/>
      <c r="BN88" s="61"/>
      <c r="BO88" s="61"/>
      <c r="BP88" s="61"/>
    </row>
    <row r="89" spans="1:68" s="55" customFormat="1" ht="21" customHeight="1">
      <c r="A89" s="8"/>
      <c r="B89" s="166"/>
      <c r="C89" s="64"/>
      <c r="D89" s="119"/>
      <c r="E89" s="16"/>
      <c r="F89" s="29"/>
      <c r="G89" s="60"/>
      <c r="H89" s="31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61"/>
      <c r="BN89" s="61"/>
      <c r="BO89" s="61"/>
      <c r="BP89" s="61"/>
    </row>
    <row r="90" spans="1:68" s="55" customFormat="1" ht="20.25" customHeight="1">
      <c r="A90" s="8" t="s">
        <v>12</v>
      </c>
      <c r="B90" s="214" t="s">
        <v>382</v>
      </c>
      <c r="C90" s="62" t="s">
        <v>28</v>
      </c>
      <c r="D90" s="119" t="s">
        <v>1</v>
      </c>
      <c r="E90" s="125"/>
      <c r="F90" s="126">
        <f>SUM(F91)+F92+F93+F94+F95+F96+F97+F98+F99+F100</f>
        <v>107500000</v>
      </c>
      <c r="G90" s="63"/>
      <c r="H90" s="31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1"/>
      <c r="AW90" s="61"/>
      <c r="AX90" s="61"/>
      <c r="AY90" s="61"/>
      <c r="AZ90" s="61"/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</row>
    <row r="91" spans="1:68" s="55" customFormat="1" ht="21.75" customHeight="1">
      <c r="A91" s="8"/>
      <c r="B91" s="215"/>
      <c r="C91" s="23" t="s">
        <v>216</v>
      </c>
      <c r="D91" s="119">
        <v>1</v>
      </c>
      <c r="E91" s="116" t="s">
        <v>101</v>
      </c>
      <c r="F91" s="102">
        <v>40500000</v>
      </c>
      <c r="G91" s="300" t="s">
        <v>117</v>
      </c>
      <c r="H91" s="311">
        <v>4</v>
      </c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/>
      <c r="BD91" s="61"/>
      <c r="BE91" s="61"/>
      <c r="BF91" s="61"/>
      <c r="BG91" s="61"/>
      <c r="BH91" s="61"/>
      <c r="BI91" s="61"/>
      <c r="BJ91" s="61"/>
      <c r="BK91" s="61"/>
      <c r="BL91" s="61"/>
      <c r="BM91" s="61"/>
      <c r="BN91" s="61"/>
      <c r="BO91" s="61"/>
      <c r="BP91" s="61"/>
    </row>
    <row r="92" spans="1:68" s="55" customFormat="1" ht="18.75" customHeight="1">
      <c r="A92" s="8"/>
      <c r="B92" s="215"/>
      <c r="C92" s="23" t="s">
        <v>217</v>
      </c>
      <c r="D92" s="119">
        <v>1</v>
      </c>
      <c r="E92" s="116" t="s">
        <v>101</v>
      </c>
      <c r="F92" s="102">
        <v>5500000</v>
      </c>
      <c r="G92" s="300" t="s">
        <v>118</v>
      </c>
      <c r="H92" s="311">
        <v>4</v>
      </c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/>
      <c r="BD92" s="61"/>
      <c r="BE92" s="61"/>
      <c r="BF92" s="61"/>
      <c r="BG92" s="61"/>
      <c r="BH92" s="61"/>
      <c r="BI92" s="61"/>
      <c r="BJ92" s="61"/>
      <c r="BK92" s="61"/>
      <c r="BL92" s="61"/>
      <c r="BM92" s="61"/>
      <c r="BN92" s="61"/>
      <c r="BO92" s="61"/>
      <c r="BP92" s="61"/>
    </row>
    <row r="93" spans="1:68" s="55" customFormat="1" ht="27" customHeight="1">
      <c r="A93" s="8"/>
      <c r="B93" s="215"/>
      <c r="C93" s="23" t="s">
        <v>218</v>
      </c>
      <c r="D93" s="119">
        <v>1</v>
      </c>
      <c r="E93" s="116" t="s">
        <v>101</v>
      </c>
      <c r="F93" s="102">
        <v>4000000</v>
      </c>
      <c r="G93" s="300" t="s">
        <v>81</v>
      </c>
      <c r="H93" s="311">
        <v>4</v>
      </c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/>
      <c r="BD93" s="61"/>
      <c r="BE93" s="61"/>
      <c r="BF93" s="61"/>
      <c r="BG93" s="61"/>
      <c r="BH93" s="61"/>
      <c r="BI93" s="61"/>
      <c r="BJ93" s="61"/>
      <c r="BK93" s="61"/>
      <c r="BL93" s="61"/>
      <c r="BM93" s="61"/>
      <c r="BN93" s="61"/>
      <c r="BO93" s="61"/>
      <c r="BP93" s="61"/>
    </row>
    <row r="94" spans="1:68" s="55" customFormat="1" ht="30" customHeight="1">
      <c r="A94" s="8"/>
      <c r="B94" s="214"/>
      <c r="C94" s="23" t="s">
        <v>383</v>
      </c>
      <c r="D94" s="119">
        <v>2</v>
      </c>
      <c r="E94" s="116" t="s">
        <v>90</v>
      </c>
      <c r="F94" s="102">
        <v>4000000</v>
      </c>
      <c r="G94" s="300" t="s">
        <v>81</v>
      </c>
      <c r="H94" s="311">
        <v>4</v>
      </c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61"/>
      <c r="BN94" s="61"/>
      <c r="BO94" s="61"/>
      <c r="BP94" s="61"/>
    </row>
    <row r="95" spans="1:68" s="55" customFormat="1" ht="19.5" customHeight="1">
      <c r="A95" s="8"/>
      <c r="B95" s="215"/>
      <c r="C95" s="23" t="s">
        <v>384</v>
      </c>
      <c r="D95" s="119">
        <v>2</v>
      </c>
      <c r="E95" s="116" t="s">
        <v>90</v>
      </c>
      <c r="F95" s="102">
        <v>2500000</v>
      </c>
      <c r="G95" s="300" t="s">
        <v>81</v>
      </c>
      <c r="H95" s="311">
        <v>2</v>
      </c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  <c r="AU95" s="61"/>
      <c r="AV95" s="61"/>
      <c r="AW95" s="61"/>
      <c r="AX95" s="61"/>
      <c r="AY95" s="61"/>
      <c r="AZ95" s="61"/>
      <c r="BA95" s="61"/>
      <c r="BB95" s="61"/>
      <c r="BC95" s="61"/>
      <c r="BD95" s="61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1"/>
      <c r="BP95" s="61"/>
    </row>
    <row r="96" spans="1:68" s="55" customFormat="1" ht="27.75" customHeight="1">
      <c r="A96" s="8"/>
      <c r="B96" s="214"/>
      <c r="C96" s="23" t="s">
        <v>219</v>
      </c>
      <c r="D96" s="119">
        <v>2</v>
      </c>
      <c r="E96" s="116" t="s">
        <v>90</v>
      </c>
      <c r="F96" s="102">
        <v>25000000</v>
      </c>
      <c r="G96" s="300" t="s">
        <v>119</v>
      </c>
      <c r="H96" s="311">
        <v>4</v>
      </c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  <c r="AU96" s="61"/>
      <c r="AV96" s="61"/>
      <c r="AW96" s="61"/>
      <c r="AX96" s="61"/>
      <c r="AY96" s="61"/>
      <c r="AZ96" s="61"/>
      <c r="BA96" s="61"/>
      <c r="BB96" s="61"/>
      <c r="BC96" s="61"/>
      <c r="BD96" s="61"/>
      <c r="BE96" s="61"/>
      <c r="BF96" s="61"/>
      <c r="BG96" s="61"/>
      <c r="BH96" s="61"/>
      <c r="BI96" s="61"/>
      <c r="BJ96" s="61"/>
      <c r="BK96" s="61"/>
      <c r="BL96" s="61"/>
      <c r="BM96" s="61"/>
      <c r="BN96" s="61"/>
      <c r="BO96" s="61"/>
      <c r="BP96" s="61"/>
    </row>
    <row r="97" spans="1:68" s="55" customFormat="1" ht="37.5" customHeight="1">
      <c r="A97" s="8"/>
      <c r="B97" s="296"/>
      <c r="C97" s="23" t="s">
        <v>161</v>
      </c>
      <c r="D97" s="119">
        <v>1</v>
      </c>
      <c r="E97" s="116" t="s">
        <v>101</v>
      </c>
      <c r="F97" s="102">
        <v>1000000</v>
      </c>
      <c r="G97" s="300" t="s">
        <v>129</v>
      </c>
      <c r="H97" s="311">
        <v>3</v>
      </c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  <c r="AU97" s="61"/>
      <c r="AV97" s="61"/>
      <c r="AW97" s="61"/>
      <c r="AX97" s="61"/>
      <c r="AY97" s="61"/>
      <c r="AZ97" s="61"/>
      <c r="BA97" s="61"/>
      <c r="BB97" s="61"/>
      <c r="BC97" s="61"/>
      <c r="BD97" s="61"/>
      <c r="BE97" s="61"/>
      <c r="BF97" s="61"/>
      <c r="BG97" s="61"/>
      <c r="BH97" s="61"/>
      <c r="BI97" s="61"/>
      <c r="BJ97" s="61"/>
      <c r="BK97" s="61"/>
      <c r="BL97" s="61"/>
      <c r="BM97" s="61"/>
      <c r="BN97" s="61"/>
      <c r="BO97" s="61"/>
      <c r="BP97" s="61"/>
    </row>
    <row r="98" spans="1:68" s="55" customFormat="1" ht="28.5" customHeight="1">
      <c r="A98" s="8"/>
      <c r="B98" s="222"/>
      <c r="C98" s="23" t="s">
        <v>220</v>
      </c>
      <c r="D98" s="119">
        <v>2</v>
      </c>
      <c r="E98" s="116" t="s">
        <v>101</v>
      </c>
      <c r="F98" s="102">
        <v>3000000</v>
      </c>
      <c r="G98" s="300" t="s">
        <v>113</v>
      </c>
      <c r="H98" s="311">
        <v>4</v>
      </c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</row>
    <row r="99" spans="1:68" s="55" customFormat="1" ht="27.75" customHeight="1">
      <c r="A99" s="8"/>
      <c r="B99" s="215"/>
      <c r="C99" s="23" t="s">
        <v>221</v>
      </c>
      <c r="D99" s="119">
        <v>1</v>
      </c>
      <c r="E99" s="116" t="s">
        <v>101</v>
      </c>
      <c r="F99" s="102">
        <v>18000000</v>
      </c>
      <c r="G99" s="300" t="s">
        <v>120</v>
      </c>
      <c r="H99" s="311">
        <v>4</v>
      </c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</row>
    <row r="100" spans="1:68" s="55" customFormat="1" ht="32.25" customHeight="1">
      <c r="A100" s="8"/>
      <c r="B100" s="296"/>
      <c r="C100" s="23" t="s">
        <v>222</v>
      </c>
      <c r="D100" s="119">
        <v>1</v>
      </c>
      <c r="E100" s="116" t="s">
        <v>101</v>
      </c>
      <c r="F100" s="102">
        <v>4000000</v>
      </c>
      <c r="G100" s="300" t="s">
        <v>81</v>
      </c>
      <c r="H100" s="311">
        <v>2</v>
      </c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1"/>
      <c r="BF100" s="61"/>
      <c r="BG100" s="61"/>
      <c r="BH100" s="61"/>
      <c r="BI100" s="61"/>
      <c r="BJ100" s="61"/>
      <c r="BK100" s="61"/>
      <c r="BL100" s="61"/>
      <c r="BM100" s="61"/>
      <c r="BN100" s="61"/>
      <c r="BO100" s="61"/>
      <c r="BP100" s="61"/>
    </row>
    <row r="101" spans="1:68" s="55" customFormat="1" ht="21" customHeight="1">
      <c r="A101" s="8"/>
      <c r="B101" s="166"/>
      <c r="C101" s="64"/>
      <c r="D101" s="119"/>
      <c r="E101" s="16"/>
      <c r="F101" s="29"/>
      <c r="G101" s="60"/>
      <c r="H101" s="31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</row>
    <row r="102" spans="1:68" s="55" customFormat="1" ht="24" customHeight="1">
      <c r="A102" s="8" t="s">
        <v>12</v>
      </c>
      <c r="B102" s="214" t="s">
        <v>23</v>
      </c>
      <c r="C102" s="62" t="s">
        <v>92</v>
      </c>
      <c r="D102" s="119"/>
      <c r="E102" s="116"/>
      <c r="F102" s="126">
        <f>SUM(F103:F104)</f>
        <v>2525000</v>
      </c>
      <c r="G102" s="63"/>
      <c r="H102" s="31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</row>
    <row r="103" spans="1:68" s="55" customFormat="1" ht="24" customHeight="1">
      <c r="A103" s="8"/>
      <c r="B103" s="143"/>
      <c r="C103" s="175" t="s">
        <v>121</v>
      </c>
      <c r="D103" s="115">
        <v>2</v>
      </c>
      <c r="E103" s="115" t="s">
        <v>101</v>
      </c>
      <c r="F103" s="102">
        <v>25000</v>
      </c>
      <c r="G103" s="301" t="s">
        <v>116</v>
      </c>
      <c r="H103" s="311">
        <v>2</v>
      </c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1"/>
      <c r="AX103" s="61"/>
      <c r="AY103" s="61"/>
      <c r="AZ103" s="61"/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/>
      <c r="BM103" s="61"/>
      <c r="BN103" s="61"/>
      <c r="BO103" s="61"/>
      <c r="BP103" s="61"/>
    </row>
    <row r="104" spans="1:68" s="55" customFormat="1" ht="24" customHeight="1">
      <c r="A104" s="8"/>
      <c r="B104" s="215"/>
      <c r="C104" s="23" t="s">
        <v>148</v>
      </c>
      <c r="D104" s="119" t="s">
        <v>210</v>
      </c>
      <c r="E104" s="116" t="s">
        <v>90</v>
      </c>
      <c r="F104" s="102">
        <v>2500000</v>
      </c>
      <c r="G104" s="60" t="s">
        <v>116</v>
      </c>
      <c r="H104" s="311">
        <v>2</v>
      </c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</row>
    <row r="105" spans="1:68" s="55" customFormat="1" ht="21" customHeight="1">
      <c r="A105" s="8"/>
      <c r="B105" s="166"/>
      <c r="C105" s="64"/>
      <c r="D105" s="119"/>
      <c r="E105" s="16"/>
      <c r="F105" s="29"/>
      <c r="G105" s="60"/>
      <c r="H105" s="31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</row>
    <row r="106" spans="1:68" s="55" customFormat="1" ht="24" customHeight="1">
      <c r="A106" s="8" t="s">
        <v>12</v>
      </c>
      <c r="B106" s="214" t="s">
        <v>24</v>
      </c>
      <c r="C106" s="62" t="s">
        <v>29</v>
      </c>
      <c r="D106" s="119" t="s">
        <v>1</v>
      </c>
      <c r="E106" s="116"/>
      <c r="F106" s="126">
        <f>SUM(F107:F108)</f>
        <v>5800000</v>
      </c>
      <c r="G106" s="63"/>
      <c r="H106" s="31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  <c r="AU106" s="61"/>
      <c r="AV106" s="61"/>
      <c r="AW106" s="61"/>
      <c r="AX106" s="61"/>
      <c r="AY106" s="61"/>
      <c r="AZ106" s="61"/>
      <c r="BA106" s="61"/>
      <c r="BB106" s="61"/>
      <c r="BC106" s="61"/>
      <c r="BD106" s="61"/>
      <c r="BE106" s="61"/>
      <c r="BF106" s="61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</row>
    <row r="107" spans="1:68" s="55" customFormat="1" ht="24" customHeight="1">
      <c r="A107" s="8"/>
      <c r="B107" s="215"/>
      <c r="C107" s="23" t="s">
        <v>162</v>
      </c>
      <c r="D107" s="119" t="s">
        <v>210</v>
      </c>
      <c r="E107" s="116" t="s">
        <v>101</v>
      </c>
      <c r="F107" s="102">
        <v>4000000</v>
      </c>
      <c r="G107" s="60" t="s">
        <v>107</v>
      </c>
      <c r="H107" s="311">
        <v>2</v>
      </c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</row>
    <row r="108" spans="1:68" s="55" customFormat="1" ht="24" customHeight="1">
      <c r="A108" s="8"/>
      <c r="B108" s="215"/>
      <c r="C108" s="23" t="s">
        <v>93</v>
      </c>
      <c r="D108" s="119" t="s">
        <v>210</v>
      </c>
      <c r="E108" s="116" t="s">
        <v>101</v>
      </c>
      <c r="F108" s="102">
        <v>1800000</v>
      </c>
      <c r="G108" s="60" t="s">
        <v>107</v>
      </c>
      <c r="H108" s="311">
        <v>2</v>
      </c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</row>
    <row r="109" spans="1:68" s="55" customFormat="1" ht="21" customHeight="1">
      <c r="A109" s="8"/>
      <c r="B109" s="166"/>
      <c r="C109" s="64"/>
      <c r="D109" s="119"/>
      <c r="E109" s="16"/>
      <c r="F109" s="29"/>
      <c r="G109" s="60"/>
      <c r="H109" s="31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/>
      <c r="BD109" s="61"/>
      <c r="BE109" s="61"/>
      <c r="BF109" s="61"/>
      <c r="BG109" s="61"/>
      <c r="BH109" s="61"/>
      <c r="BI109" s="61"/>
      <c r="BJ109" s="61"/>
      <c r="BK109" s="61"/>
      <c r="BL109" s="61"/>
      <c r="BM109" s="61"/>
      <c r="BN109" s="61"/>
      <c r="BO109" s="61"/>
      <c r="BP109" s="61"/>
    </row>
    <row r="110" spans="1:68" s="55" customFormat="1" ht="24" customHeight="1">
      <c r="A110" s="8" t="s">
        <v>12</v>
      </c>
      <c r="B110" s="214" t="s">
        <v>25</v>
      </c>
      <c r="C110" s="62" t="s">
        <v>122</v>
      </c>
      <c r="D110" s="119" t="s">
        <v>1</v>
      </c>
      <c r="E110" s="116"/>
      <c r="F110" s="126">
        <f>SUM(F111:F113)</f>
        <v>9000000</v>
      </c>
      <c r="G110" s="63"/>
      <c r="H110" s="31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  <c r="AU110" s="61"/>
      <c r="AV110" s="61"/>
      <c r="AW110" s="61"/>
      <c r="AX110" s="61"/>
      <c r="AY110" s="61"/>
      <c r="AZ110" s="61"/>
      <c r="BA110" s="61"/>
      <c r="BB110" s="61"/>
      <c r="BC110" s="61"/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</row>
    <row r="111" spans="1:68" s="55" customFormat="1" ht="24" customHeight="1">
      <c r="A111" s="8"/>
      <c r="B111" s="215"/>
      <c r="C111" s="23" t="s">
        <v>94</v>
      </c>
      <c r="D111" s="112">
        <v>2</v>
      </c>
      <c r="E111" s="113" t="s">
        <v>101</v>
      </c>
      <c r="F111" s="102">
        <v>1800000</v>
      </c>
      <c r="G111" s="60" t="s">
        <v>106</v>
      </c>
      <c r="H111" s="311">
        <v>2</v>
      </c>
      <c r="I111" s="61"/>
      <c r="J111" s="61"/>
      <c r="K111" s="61"/>
      <c r="L111" s="61"/>
      <c r="M111" s="61"/>
      <c r="N111" s="61"/>
      <c r="O111" s="61"/>
      <c r="P111" s="61"/>
      <c r="Q111" s="61"/>
      <c r="R111" s="61"/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</row>
    <row r="112" spans="1:68" s="55" customFormat="1" ht="24" customHeight="1">
      <c r="A112" s="8"/>
      <c r="B112" s="215"/>
      <c r="C112" s="23" t="s">
        <v>191</v>
      </c>
      <c r="D112" s="119" t="s">
        <v>210</v>
      </c>
      <c r="E112" s="113" t="s">
        <v>101</v>
      </c>
      <c r="F112" s="102">
        <v>7000000</v>
      </c>
      <c r="G112" s="60" t="s">
        <v>81</v>
      </c>
      <c r="H112" s="311">
        <v>2</v>
      </c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</row>
    <row r="113" spans="1:68" s="55" customFormat="1" ht="24" customHeight="1">
      <c r="A113" s="8"/>
      <c r="B113" s="166"/>
      <c r="C113" s="23" t="s">
        <v>385</v>
      </c>
      <c r="D113" s="119">
        <v>2</v>
      </c>
      <c r="E113" s="113" t="s">
        <v>101</v>
      </c>
      <c r="F113" s="102">
        <v>200000</v>
      </c>
      <c r="G113" s="60" t="s">
        <v>105</v>
      </c>
      <c r="H113" s="311">
        <v>2</v>
      </c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</row>
    <row r="114" spans="1:68" s="55" customFormat="1" ht="21" customHeight="1">
      <c r="A114" s="8"/>
      <c r="B114" s="166"/>
      <c r="C114" s="64"/>
      <c r="D114" s="119"/>
      <c r="E114" s="16"/>
      <c r="F114" s="29"/>
      <c r="G114" s="60"/>
      <c r="H114" s="31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</row>
    <row r="115" spans="1:68" s="55" customFormat="1" ht="21" customHeight="1">
      <c r="A115" s="8" t="s">
        <v>12</v>
      </c>
      <c r="B115" s="214" t="s">
        <v>26</v>
      </c>
      <c r="C115" s="62" t="s">
        <v>30</v>
      </c>
      <c r="D115" s="119" t="s">
        <v>1</v>
      </c>
      <c r="E115" s="16"/>
      <c r="F115" s="126">
        <f>SUM(F116:F129)</f>
        <v>124200000</v>
      </c>
      <c r="G115" s="63"/>
      <c r="H115" s="31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</row>
    <row r="116" spans="1:68" s="55" customFormat="1" ht="33" customHeight="1">
      <c r="A116" s="8"/>
      <c r="B116" s="297"/>
      <c r="C116" s="25" t="s">
        <v>386</v>
      </c>
      <c r="D116" s="119">
        <v>1</v>
      </c>
      <c r="E116" s="113" t="s">
        <v>101</v>
      </c>
      <c r="F116" s="102">
        <v>25000000</v>
      </c>
      <c r="G116" s="60" t="s">
        <v>123</v>
      </c>
      <c r="H116" s="311">
        <v>4</v>
      </c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</row>
    <row r="117" spans="1:68" s="55" customFormat="1" ht="27" customHeight="1">
      <c r="A117" s="8"/>
      <c r="B117" s="215"/>
      <c r="C117" s="25" t="s">
        <v>163</v>
      </c>
      <c r="D117" s="119">
        <v>1</v>
      </c>
      <c r="E117" s="113" t="s">
        <v>101</v>
      </c>
      <c r="F117" s="102">
        <v>4000000</v>
      </c>
      <c r="G117" s="60" t="s">
        <v>123</v>
      </c>
      <c r="H117" s="311">
        <v>4</v>
      </c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  <c r="AU117" s="61"/>
      <c r="AV117" s="61"/>
      <c r="AW117" s="61"/>
      <c r="AX117" s="61"/>
      <c r="AY117" s="61"/>
      <c r="AZ117" s="61"/>
      <c r="BA117" s="61"/>
      <c r="BB117" s="61"/>
      <c r="BC117" s="61"/>
      <c r="BD117" s="61"/>
      <c r="BE117" s="61"/>
      <c r="BF117" s="61"/>
      <c r="BG117" s="61"/>
      <c r="BH117" s="61"/>
      <c r="BI117" s="61"/>
      <c r="BJ117" s="61"/>
      <c r="BK117" s="61"/>
      <c r="BL117" s="61"/>
      <c r="BM117" s="61"/>
      <c r="BN117" s="61"/>
      <c r="BO117" s="61"/>
      <c r="BP117" s="61"/>
    </row>
    <row r="118" spans="1:68" s="55" customFormat="1" ht="34.5" customHeight="1">
      <c r="A118" s="8"/>
      <c r="B118" s="215"/>
      <c r="C118" s="25" t="s">
        <v>387</v>
      </c>
      <c r="D118" s="119" t="s">
        <v>210</v>
      </c>
      <c r="E118" s="113" t="s">
        <v>101</v>
      </c>
      <c r="F118" s="102">
        <v>13000000</v>
      </c>
      <c r="G118" s="60" t="s">
        <v>110</v>
      </c>
      <c r="H118" s="311">
        <v>1</v>
      </c>
      <c r="I118" s="316">
        <v>44256</v>
      </c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  <c r="AU118" s="61"/>
      <c r="AV118" s="61"/>
      <c r="AW118" s="61"/>
      <c r="AX118" s="61"/>
      <c r="AY118" s="61"/>
      <c r="AZ118" s="61"/>
      <c r="BA118" s="61"/>
      <c r="BB118" s="61"/>
      <c r="BC118" s="61"/>
      <c r="BD118" s="61"/>
      <c r="BE118" s="61"/>
      <c r="BF118" s="61"/>
      <c r="BG118" s="61"/>
      <c r="BH118" s="61"/>
      <c r="BI118" s="61"/>
      <c r="BJ118" s="61"/>
      <c r="BK118" s="61"/>
      <c r="BL118" s="61"/>
      <c r="BM118" s="61"/>
      <c r="BN118" s="61"/>
      <c r="BO118" s="61"/>
      <c r="BP118" s="61"/>
    </row>
    <row r="119" spans="1:68" s="55" customFormat="1" ht="30.75" customHeight="1">
      <c r="A119" s="8"/>
      <c r="B119" s="215"/>
      <c r="C119" s="25" t="s">
        <v>255</v>
      </c>
      <c r="D119" s="119" t="s">
        <v>210</v>
      </c>
      <c r="E119" s="113" t="s">
        <v>101</v>
      </c>
      <c r="F119" s="102">
        <v>10500000</v>
      </c>
      <c r="G119" s="60" t="s">
        <v>110</v>
      </c>
      <c r="H119" s="311">
        <v>1</v>
      </c>
      <c r="I119" s="316">
        <v>44470</v>
      </c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  <c r="AU119" s="61"/>
      <c r="AV119" s="61"/>
      <c r="AW119" s="61"/>
      <c r="AX119" s="61"/>
      <c r="AY119" s="61"/>
      <c r="AZ119" s="61"/>
      <c r="BA119" s="61"/>
      <c r="BB119" s="61"/>
      <c r="BC119" s="61"/>
      <c r="BD119" s="61"/>
      <c r="BE119" s="61"/>
      <c r="BF119" s="61"/>
      <c r="BG119" s="61"/>
      <c r="BH119" s="61"/>
      <c r="BI119" s="61"/>
      <c r="BJ119" s="61"/>
      <c r="BK119" s="61"/>
      <c r="BL119" s="61"/>
      <c r="BM119" s="61"/>
      <c r="BN119" s="61"/>
      <c r="BO119" s="61"/>
      <c r="BP119" s="61"/>
    </row>
    <row r="120" spans="1:68" s="55" customFormat="1" ht="42.75" customHeight="1">
      <c r="A120" s="8"/>
      <c r="B120" s="215"/>
      <c r="C120" s="25" t="s">
        <v>223</v>
      </c>
      <c r="D120" s="119" t="s">
        <v>210</v>
      </c>
      <c r="E120" s="113" t="s">
        <v>101</v>
      </c>
      <c r="F120" s="102">
        <v>19000000</v>
      </c>
      <c r="G120" s="60" t="s">
        <v>110</v>
      </c>
      <c r="H120" s="311">
        <v>1</v>
      </c>
      <c r="I120" s="316">
        <v>44501</v>
      </c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  <c r="AU120" s="61"/>
      <c r="AV120" s="61"/>
      <c r="AW120" s="61"/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</row>
    <row r="121" spans="1:68" s="55" customFormat="1" ht="33" customHeight="1">
      <c r="A121" s="8"/>
      <c r="B121" s="215"/>
      <c r="C121" s="25" t="s">
        <v>224</v>
      </c>
      <c r="D121" s="119" t="s">
        <v>210</v>
      </c>
      <c r="E121" s="113" t="s">
        <v>101</v>
      </c>
      <c r="F121" s="102">
        <v>5000000</v>
      </c>
      <c r="G121" s="60" t="s">
        <v>110</v>
      </c>
      <c r="H121" s="311">
        <v>1</v>
      </c>
      <c r="I121" s="316">
        <v>44409</v>
      </c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</row>
    <row r="122" spans="1:68" s="55" customFormat="1" ht="32.25" customHeight="1">
      <c r="A122" s="8"/>
      <c r="B122" s="214"/>
      <c r="C122" s="25" t="s">
        <v>388</v>
      </c>
      <c r="D122" s="119">
        <v>1</v>
      </c>
      <c r="E122" s="113" t="s">
        <v>101</v>
      </c>
      <c r="F122" s="102">
        <v>2200000</v>
      </c>
      <c r="G122" s="60" t="s">
        <v>110</v>
      </c>
      <c r="H122" s="311">
        <v>1</v>
      </c>
      <c r="I122" s="316">
        <v>44470</v>
      </c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</row>
    <row r="123" spans="1:68" s="55" customFormat="1" ht="27" customHeight="1">
      <c r="A123" s="8"/>
      <c r="B123" s="214"/>
      <c r="C123" s="25" t="s">
        <v>163</v>
      </c>
      <c r="D123" s="119" t="s">
        <v>210</v>
      </c>
      <c r="E123" s="113" t="s">
        <v>101</v>
      </c>
      <c r="F123" s="102">
        <v>2000000</v>
      </c>
      <c r="G123" s="60" t="s">
        <v>120</v>
      </c>
      <c r="H123" s="311">
        <v>4</v>
      </c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</row>
    <row r="124" spans="1:68" s="55" customFormat="1" ht="31.5" customHeight="1">
      <c r="A124" s="8"/>
      <c r="B124" s="214"/>
      <c r="C124" s="25" t="s">
        <v>389</v>
      </c>
      <c r="D124" s="119">
        <v>2</v>
      </c>
      <c r="E124" s="113" t="s">
        <v>101</v>
      </c>
      <c r="F124" s="155">
        <v>2500000</v>
      </c>
      <c r="G124" s="60" t="s">
        <v>120</v>
      </c>
      <c r="H124" s="311">
        <v>4</v>
      </c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  <c r="AU124" s="61"/>
      <c r="AV124" s="61"/>
      <c r="AW124" s="61"/>
      <c r="AX124" s="61"/>
      <c r="AY124" s="61"/>
      <c r="AZ124" s="61"/>
      <c r="BA124" s="61"/>
      <c r="BB124" s="61"/>
      <c r="BC124" s="61"/>
      <c r="BD124" s="61"/>
      <c r="BE124" s="61"/>
      <c r="BF124" s="61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</row>
    <row r="125" spans="1:68" s="55" customFormat="1" ht="27" customHeight="1">
      <c r="A125" s="8"/>
      <c r="B125" s="214"/>
      <c r="C125" s="25" t="s">
        <v>225</v>
      </c>
      <c r="D125" s="119">
        <v>2</v>
      </c>
      <c r="E125" s="113" t="s">
        <v>101</v>
      </c>
      <c r="F125" s="155">
        <v>8000000</v>
      </c>
      <c r="G125" s="60" t="s">
        <v>81</v>
      </c>
      <c r="H125" s="311">
        <v>1</v>
      </c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</row>
    <row r="126" spans="1:68" s="55" customFormat="1" ht="25.5" customHeight="1">
      <c r="A126" s="8"/>
      <c r="B126" s="215"/>
      <c r="C126" s="25" t="s">
        <v>390</v>
      </c>
      <c r="D126" s="119" t="s">
        <v>210</v>
      </c>
      <c r="E126" s="113" t="s">
        <v>101</v>
      </c>
      <c r="F126" s="102">
        <v>1000000</v>
      </c>
      <c r="G126" s="60" t="s">
        <v>143</v>
      </c>
      <c r="H126" s="311">
        <v>3</v>
      </c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/>
      <c r="BM126" s="61"/>
      <c r="BN126" s="61"/>
      <c r="BO126" s="61"/>
      <c r="BP126" s="61"/>
    </row>
    <row r="127" spans="1:68" s="55" customFormat="1" ht="30.75" customHeight="1">
      <c r="A127" s="8"/>
      <c r="B127" s="215"/>
      <c r="C127" s="25" t="s">
        <v>226</v>
      </c>
      <c r="D127" s="119">
        <v>1</v>
      </c>
      <c r="E127" s="113" t="s">
        <v>101</v>
      </c>
      <c r="F127" s="102">
        <v>17000000</v>
      </c>
      <c r="G127" s="60" t="s">
        <v>110</v>
      </c>
      <c r="H127" s="311">
        <v>1</v>
      </c>
      <c r="I127" s="316">
        <v>44256</v>
      </c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</row>
    <row r="128" spans="1:68" s="55" customFormat="1" ht="31.5" customHeight="1">
      <c r="A128" s="8"/>
      <c r="B128" s="214"/>
      <c r="C128" s="25" t="s">
        <v>256</v>
      </c>
      <c r="D128" s="119">
        <v>2</v>
      </c>
      <c r="E128" s="113" t="s">
        <v>101</v>
      </c>
      <c r="F128" s="102">
        <v>3000000</v>
      </c>
      <c r="G128" s="60" t="s">
        <v>123</v>
      </c>
      <c r="H128" s="311">
        <v>4</v>
      </c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</row>
    <row r="129" spans="1:68" s="55" customFormat="1" ht="30.75" customHeight="1">
      <c r="A129" s="8"/>
      <c r="B129" s="166"/>
      <c r="C129" s="25" t="s">
        <v>227</v>
      </c>
      <c r="D129" s="119">
        <v>1</v>
      </c>
      <c r="E129" s="113" t="s">
        <v>101</v>
      </c>
      <c r="F129" s="102">
        <v>12000000</v>
      </c>
      <c r="G129" s="60" t="s">
        <v>123</v>
      </c>
      <c r="H129" s="311">
        <v>4</v>
      </c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</row>
    <row r="130" spans="1:68" s="55" customFormat="1" ht="21" customHeight="1">
      <c r="A130" s="8"/>
      <c r="B130" s="166"/>
      <c r="C130" s="64"/>
      <c r="D130" s="119"/>
      <c r="E130" s="16"/>
      <c r="F130" s="29"/>
      <c r="G130" s="60"/>
      <c r="H130" s="31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/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</row>
    <row r="131" spans="1:68" s="55" customFormat="1" ht="21" customHeight="1">
      <c r="A131" s="8" t="s">
        <v>12</v>
      </c>
      <c r="B131" s="214" t="s">
        <v>27</v>
      </c>
      <c r="C131" s="62" t="s">
        <v>31</v>
      </c>
      <c r="D131" s="119" t="s">
        <v>1</v>
      </c>
      <c r="E131" s="108"/>
      <c r="F131" s="126">
        <f>SUM(F132:F135)</f>
        <v>3190000</v>
      </c>
      <c r="G131" s="63"/>
      <c r="H131" s="31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/>
      <c r="BD131" s="61"/>
      <c r="BE131" s="61"/>
      <c r="BF131" s="61"/>
      <c r="BG131" s="61"/>
      <c r="BH131" s="61"/>
      <c r="BI131" s="61"/>
      <c r="BJ131" s="61"/>
      <c r="BK131" s="61"/>
      <c r="BL131" s="61"/>
      <c r="BM131" s="61"/>
      <c r="BN131" s="61"/>
      <c r="BO131" s="61"/>
      <c r="BP131" s="61"/>
    </row>
    <row r="132" spans="1:68" s="55" customFormat="1" ht="21" customHeight="1">
      <c r="A132" s="8"/>
      <c r="B132" s="143"/>
      <c r="C132" s="25" t="s">
        <v>257</v>
      </c>
      <c r="D132" s="119">
        <v>2</v>
      </c>
      <c r="E132" s="16" t="s">
        <v>88</v>
      </c>
      <c r="F132" s="102">
        <v>60000</v>
      </c>
      <c r="G132" s="60" t="s">
        <v>125</v>
      </c>
      <c r="H132" s="311">
        <v>2</v>
      </c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</row>
    <row r="133" spans="1:68" s="55" customFormat="1" ht="21" customHeight="1">
      <c r="A133" s="8"/>
      <c r="B133" s="215"/>
      <c r="C133" s="25" t="s">
        <v>80</v>
      </c>
      <c r="D133" s="119">
        <v>2</v>
      </c>
      <c r="E133" s="16" t="s">
        <v>101</v>
      </c>
      <c r="F133" s="102">
        <v>715000</v>
      </c>
      <c r="G133" s="60" t="s">
        <v>124</v>
      </c>
      <c r="H133" s="311">
        <v>2</v>
      </c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  <c r="AU133" s="61"/>
      <c r="AV133" s="61"/>
      <c r="AW133" s="61"/>
      <c r="AX133" s="61"/>
      <c r="AY133" s="61"/>
      <c r="AZ133" s="61"/>
      <c r="BA133" s="61"/>
      <c r="BB133" s="61"/>
      <c r="BC133" s="61"/>
      <c r="BD133" s="61"/>
      <c r="BE133" s="61"/>
      <c r="BF133" s="61"/>
      <c r="BG133" s="61"/>
      <c r="BH133" s="61"/>
      <c r="BI133" s="61"/>
      <c r="BJ133" s="61"/>
      <c r="BK133" s="61"/>
      <c r="BL133" s="61"/>
      <c r="BM133" s="61"/>
      <c r="BN133" s="61"/>
      <c r="BO133" s="61"/>
      <c r="BP133" s="61"/>
    </row>
    <row r="134" spans="1:68" s="55" customFormat="1" ht="21" customHeight="1">
      <c r="A134" s="8"/>
      <c r="B134" s="215"/>
      <c r="C134" s="25" t="s">
        <v>258</v>
      </c>
      <c r="D134" s="119" t="s">
        <v>210</v>
      </c>
      <c r="E134" s="16" t="s">
        <v>101</v>
      </c>
      <c r="F134" s="102">
        <v>1700000</v>
      </c>
      <c r="G134" s="60" t="s">
        <v>112</v>
      </c>
      <c r="H134" s="311">
        <v>2</v>
      </c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  <c r="AU134" s="61"/>
      <c r="AV134" s="61"/>
      <c r="AW134" s="61"/>
      <c r="AX134" s="61"/>
      <c r="AY134" s="61"/>
      <c r="AZ134" s="61"/>
      <c r="BA134" s="61"/>
      <c r="BB134" s="61"/>
      <c r="BC134" s="61"/>
      <c r="BD134" s="61"/>
      <c r="BE134" s="61"/>
      <c r="BF134" s="61"/>
      <c r="BG134" s="61"/>
      <c r="BH134" s="61"/>
      <c r="BI134" s="61"/>
      <c r="BJ134" s="61"/>
      <c r="BK134" s="61"/>
      <c r="BL134" s="61"/>
      <c r="BM134" s="61"/>
      <c r="BN134" s="61"/>
      <c r="BO134" s="61"/>
      <c r="BP134" s="61"/>
    </row>
    <row r="135" spans="1:68" s="55" customFormat="1" ht="29.25" customHeight="1">
      <c r="A135" s="8"/>
      <c r="B135" s="215"/>
      <c r="C135" s="25" t="s">
        <v>259</v>
      </c>
      <c r="D135" s="119">
        <v>2</v>
      </c>
      <c r="E135" s="16" t="s">
        <v>101</v>
      </c>
      <c r="F135" s="102">
        <v>715000</v>
      </c>
      <c r="G135" s="60" t="s">
        <v>130</v>
      </c>
      <c r="H135" s="311">
        <v>2</v>
      </c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  <c r="AU135" s="61"/>
      <c r="AV135" s="61"/>
      <c r="AW135" s="61"/>
      <c r="AX135" s="61"/>
      <c r="AY135" s="61"/>
      <c r="AZ135" s="61"/>
      <c r="BA135" s="61"/>
      <c r="BB135" s="61"/>
      <c r="BC135" s="61"/>
      <c r="BD135" s="61"/>
      <c r="BE135" s="61"/>
      <c r="BF135" s="61"/>
      <c r="BG135" s="61"/>
      <c r="BH135" s="61"/>
      <c r="BI135" s="61"/>
      <c r="BJ135" s="61"/>
      <c r="BK135" s="61"/>
      <c r="BL135" s="61"/>
      <c r="BM135" s="61"/>
      <c r="BN135" s="61"/>
      <c r="BO135" s="61"/>
      <c r="BP135" s="61"/>
    </row>
    <row r="136" spans="1:68" s="55" customFormat="1" ht="21" customHeight="1">
      <c r="A136" s="8"/>
      <c r="B136" s="166"/>
      <c r="C136" s="64"/>
      <c r="D136" s="119"/>
      <c r="E136" s="16"/>
      <c r="F136" s="29">
        <f>SUM(F137)+F141+F144+F147</f>
        <v>3705000</v>
      </c>
      <c r="G136" s="60"/>
      <c r="H136" s="31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</row>
    <row r="137" spans="1:68" s="55" customFormat="1" ht="18.75" customHeight="1">
      <c r="A137" s="8" t="s">
        <v>12</v>
      </c>
      <c r="B137" s="214" t="s">
        <v>197</v>
      </c>
      <c r="C137" s="62" t="s">
        <v>198</v>
      </c>
      <c r="D137" s="119" t="s">
        <v>1</v>
      </c>
      <c r="E137" s="16"/>
      <c r="F137" s="134">
        <f>SUM(F138)+F139</f>
        <v>1705000</v>
      </c>
      <c r="G137" s="63"/>
      <c r="H137" s="31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</row>
    <row r="138" spans="1:68" s="55" customFormat="1" ht="18" customHeight="1">
      <c r="A138" s="8"/>
      <c r="B138" s="143"/>
      <c r="C138" s="25" t="s">
        <v>199</v>
      </c>
      <c r="D138" s="119">
        <v>2</v>
      </c>
      <c r="E138" s="113" t="s">
        <v>411</v>
      </c>
      <c r="F138" s="102">
        <v>205000</v>
      </c>
      <c r="G138" s="60" t="s">
        <v>208</v>
      </c>
      <c r="H138" s="311">
        <v>2</v>
      </c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</row>
    <row r="139" spans="1:68" s="55" customFormat="1" ht="18" customHeight="1">
      <c r="A139" s="8"/>
      <c r="B139" s="143"/>
      <c r="C139" s="25" t="s">
        <v>391</v>
      </c>
      <c r="D139" s="119">
        <v>2</v>
      </c>
      <c r="E139" s="113" t="s">
        <v>88</v>
      </c>
      <c r="F139" s="102">
        <v>1500000</v>
      </c>
      <c r="G139" s="60" t="s">
        <v>125</v>
      </c>
      <c r="H139" s="311">
        <v>2</v>
      </c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61"/>
      <c r="BD139" s="61"/>
      <c r="BE139" s="61"/>
      <c r="BF139" s="61"/>
      <c r="BG139" s="61"/>
      <c r="BH139" s="61"/>
      <c r="BI139" s="61"/>
      <c r="BJ139" s="61"/>
      <c r="BK139" s="61"/>
      <c r="BL139" s="61"/>
      <c r="BM139" s="61"/>
      <c r="BN139" s="61"/>
      <c r="BO139" s="61"/>
      <c r="BP139" s="61"/>
    </row>
    <row r="140" spans="1:68" s="55" customFormat="1" ht="12.75" customHeight="1">
      <c r="A140" s="8"/>
      <c r="B140" s="166"/>
      <c r="C140" s="67"/>
      <c r="D140" s="119"/>
      <c r="E140" s="113"/>
      <c r="F140" s="102"/>
      <c r="G140" s="60"/>
      <c r="H140" s="31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  <c r="AU140" s="61"/>
      <c r="AV140" s="61"/>
      <c r="AW140" s="61"/>
      <c r="AX140" s="61"/>
      <c r="AY140" s="61"/>
      <c r="AZ140" s="61"/>
      <c r="BA140" s="61"/>
      <c r="BB140" s="61"/>
      <c r="BC140" s="61"/>
      <c r="BD140" s="61"/>
      <c r="BE140" s="61"/>
      <c r="BF140" s="61"/>
      <c r="BG140" s="61"/>
      <c r="BH140" s="61"/>
      <c r="BI140" s="61"/>
      <c r="BJ140" s="61"/>
      <c r="BK140" s="61"/>
      <c r="BL140" s="61"/>
      <c r="BM140" s="61"/>
      <c r="BN140" s="61"/>
      <c r="BO140" s="61"/>
      <c r="BP140" s="61"/>
    </row>
    <row r="141" spans="1:68" s="55" customFormat="1" ht="21" customHeight="1">
      <c r="A141" s="8" t="s">
        <v>12</v>
      </c>
      <c r="B141" s="214" t="s">
        <v>192</v>
      </c>
      <c r="C141" s="62" t="s">
        <v>193</v>
      </c>
      <c r="D141" s="119" t="s">
        <v>1</v>
      </c>
      <c r="E141" s="16"/>
      <c r="F141" s="134">
        <f>SUM(F142)</f>
        <v>1000000</v>
      </c>
      <c r="G141" s="63"/>
      <c r="H141" s="31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  <c r="AU141" s="61"/>
      <c r="AV141" s="61"/>
      <c r="AW141" s="61"/>
      <c r="AX141" s="61"/>
      <c r="AY141" s="61"/>
      <c r="AZ141" s="61"/>
      <c r="BA141" s="61"/>
      <c r="BB141" s="61"/>
      <c r="BC141" s="61"/>
      <c r="BD141" s="61"/>
      <c r="BE141" s="61"/>
      <c r="BF141" s="61"/>
      <c r="BG141" s="61"/>
      <c r="BH141" s="61"/>
      <c r="BI141" s="61"/>
      <c r="BJ141" s="61"/>
      <c r="BK141" s="61"/>
      <c r="BL141" s="61"/>
      <c r="BM141" s="61"/>
      <c r="BN141" s="61"/>
      <c r="BO141" s="61"/>
      <c r="BP141" s="61"/>
    </row>
    <row r="142" spans="1:68" s="55" customFormat="1" ht="19.5" customHeight="1">
      <c r="A142" s="8"/>
      <c r="B142" s="166"/>
      <c r="C142" s="25" t="s">
        <v>194</v>
      </c>
      <c r="D142" s="119">
        <v>2</v>
      </c>
      <c r="E142" s="113" t="s">
        <v>101</v>
      </c>
      <c r="F142" s="102">
        <v>1000000</v>
      </c>
      <c r="G142" s="60" t="s">
        <v>104</v>
      </c>
      <c r="H142" s="311">
        <v>2</v>
      </c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61"/>
      <c r="BF142" s="61"/>
      <c r="BG142" s="61"/>
      <c r="BH142" s="61"/>
      <c r="BI142" s="61"/>
      <c r="BJ142" s="61"/>
      <c r="BK142" s="61"/>
      <c r="BL142" s="61"/>
      <c r="BM142" s="61"/>
      <c r="BN142" s="61"/>
      <c r="BO142" s="61"/>
      <c r="BP142" s="61"/>
    </row>
    <row r="143" spans="1:68" s="55" customFormat="1" ht="21" customHeight="1">
      <c r="A143" s="8"/>
      <c r="B143" s="166"/>
      <c r="C143" s="64"/>
      <c r="D143" s="119"/>
      <c r="E143" s="16"/>
      <c r="F143" s="29"/>
      <c r="G143" s="60"/>
      <c r="H143" s="31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  <c r="AU143" s="61"/>
      <c r="AV143" s="61"/>
      <c r="AW143" s="61"/>
      <c r="AX143" s="61"/>
      <c r="AY143" s="61"/>
      <c r="AZ143" s="61"/>
      <c r="BA143" s="61"/>
      <c r="BB143" s="61"/>
      <c r="BC143" s="61"/>
      <c r="BD143" s="61"/>
      <c r="BE143" s="61"/>
      <c r="BF143" s="61"/>
      <c r="BG143" s="61"/>
      <c r="BH143" s="61"/>
      <c r="BI143" s="61"/>
      <c r="BJ143" s="61"/>
      <c r="BK143" s="61"/>
      <c r="BL143" s="61"/>
      <c r="BM143" s="61"/>
      <c r="BN143" s="61"/>
      <c r="BO143" s="61"/>
      <c r="BP143" s="61"/>
    </row>
    <row r="144" spans="1:68" s="55" customFormat="1" ht="15.75" customHeight="1">
      <c r="A144" s="8" t="s">
        <v>12</v>
      </c>
      <c r="B144" s="214" t="s">
        <v>195</v>
      </c>
      <c r="C144" s="62" t="s">
        <v>196</v>
      </c>
      <c r="D144" s="119" t="s">
        <v>1</v>
      </c>
      <c r="E144" s="16"/>
      <c r="F144" s="134">
        <f>SUM(F145)</f>
        <v>200000</v>
      </c>
      <c r="G144" s="63"/>
      <c r="H144" s="31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</row>
    <row r="145" spans="1:68" s="55" customFormat="1" ht="20.25" customHeight="1">
      <c r="A145" s="8"/>
      <c r="B145" s="143"/>
      <c r="C145" s="25" t="s">
        <v>196</v>
      </c>
      <c r="D145" s="119">
        <v>2</v>
      </c>
      <c r="E145" s="113" t="s">
        <v>101</v>
      </c>
      <c r="F145" s="102">
        <v>200000</v>
      </c>
      <c r="G145" s="60" t="s">
        <v>116</v>
      </c>
      <c r="H145" s="311">
        <v>2</v>
      </c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</row>
    <row r="146" spans="1:68" s="55" customFormat="1" ht="21" customHeight="1">
      <c r="A146" s="8"/>
      <c r="B146" s="166"/>
      <c r="C146" s="64"/>
      <c r="D146" s="119"/>
      <c r="E146" s="16"/>
      <c r="F146" s="29"/>
      <c r="G146" s="60"/>
      <c r="H146" s="31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  <c r="AU146" s="61"/>
      <c r="AV146" s="61"/>
      <c r="AW146" s="61"/>
      <c r="AX146" s="61"/>
      <c r="AY146" s="61"/>
      <c r="AZ146" s="61"/>
      <c r="BA146" s="61"/>
      <c r="BB146" s="61"/>
      <c r="BC146" s="61"/>
      <c r="BD146" s="61"/>
      <c r="BE146" s="61"/>
      <c r="BF146" s="61"/>
      <c r="BG146" s="61"/>
      <c r="BH146" s="61"/>
      <c r="BI146" s="61"/>
      <c r="BJ146" s="61"/>
      <c r="BK146" s="61"/>
      <c r="BL146" s="61"/>
      <c r="BM146" s="61"/>
      <c r="BN146" s="61"/>
      <c r="BO146" s="61"/>
      <c r="BP146" s="61"/>
    </row>
    <row r="147" spans="1:68" s="55" customFormat="1" ht="17.25" customHeight="1">
      <c r="A147" s="8" t="s">
        <v>12</v>
      </c>
      <c r="B147" s="214" t="s">
        <v>78</v>
      </c>
      <c r="C147" s="62" t="s">
        <v>77</v>
      </c>
      <c r="D147" s="119" t="s">
        <v>1</v>
      </c>
      <c r="E147" s="16"/>
      <c r="F147" s="134">
        <f>SUM(F148:F149)</f>
        <v>800000</v>
      </c>
      <c r="G147" s="63"/>
      <c r="H147" s="31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/>
      <c r="BC147" s="61"/>
      <c r="BD147" s="61"/>
      <c r="BE147" s="61"/>
      <c r="BF147" s="61"/>
      <c r="BG147" s="61"/>
      <c r="BH147" s="61"/>
      <c r="BI147" s="61"/>
      <c r="BJ147" s="61"/>
      <c r="BK147" s="61"/>
      <c r="BL147" s="61"/>
      <c r="BM147" s="61"/>
      <c r="BN147" s="61"/>
      <c r="BO147" s="61"/>
      <c r="BP147" s="61"/>
    </row>
    <row r="148" spans="1:68" s="55" customFormat="1" ht="24" customHeight="1">
      <c r="A148" s="8"/>
      <c r="B148" s="166"/>
      <c r="C148" s="23" t="s">
        <v>392</v>
      </c>
      <c r="D148" s="119">
        <v>2</v>
      </c>
      <c r="E148" s="113" t="s">
        <v>101</v>
      </c>
      <c r="F148" s="102">
        <v>700000</v>
      </c>
      <c r="G148" s="60" t="s">
        <v>107</v>
      </c>
      <c r="H148" s="311">
        <v>2</v>
      </c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  <c r="AU148" s="61"/>
      <c r="AV148" s="61"/>
      <c r="AW148" s="61"/>
      <c r="AX148" s="61"/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  <c r="BK148" s="61"/>
      <c r="BL148" s="61"/>
      <c r="BM148" s="61"/>
      <c r="BN148" s="61"/>
      <c r="BO148" s="61"/>
      <c r="BP148" s="61"/>
    </row>
    <row r="149" spans="1:68" s="55" customFormat="1" ht="19.5" customHeight="1">
      <c r="A149" s="8"/>
      <c r="B149" s="305"/>
      <c r="C149" s="23" t="s">
        <v>126</v>
      </c>
      <c r="D149" s="119">
        <v>2</v>
      </c>
      <c r="E149" s="113" t="s">
        <v>101</v>
      </c>
      <c r="F149" s="102">
        <v>100000</v>
      </c>
      <c r="G149" s="60" t="s">
        <v>124</v>
      </c>
      <c r="H149" s="311">
        <v>2</v>
      </c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  <c r="AU149" s="61"/>
      <c r="AV149" s="61"/>
      <c r="AW149" s="61"/>
      <c r="AX149" s="61"/>
      <c r="AY149" s="61"/>
      <c r="AZ149" s="61"/>
      <c r="BA149" s="61"/>
      <c r="BB149" s="61"/>
      <c r="BC149" s="61"/>
      <c r="BD149" s="61"/>
      <c r="BE149" s="61"/>
      <c r="BF149" s="61"/>
      <c r="BG149" s="61"/>
      <c r="BH149" s="61"/>
      <c r="BI149" s="61"/>
      <c r="BJ149" s="61"/>
      <c r="BK149" s="61"/>
      <c r="BL149" s="61"/>
      <c r="BM149" s="61"/>
      <c r="BN149" s="61"/>
      <c r="BO149" s="61"/>
      <c r="BP149" s="61"/>
    </row>
    <row r="150" spans="1:68" s="55" customFormat="1" ht="22.5" customHeight="1">
      <c r="A150" s="8"/>
      <c r="B150" s="166"/>
      <c r="C150" s="25"/>
      <c r="D150" s="119"/>
      <c r="E150" s="113"/>
      <c r="F150" s="186">
        <f>SUM(F151)+F159+F162</f>
        <v>32800000</v>
      </c>
      <c r="G150" s="60"/>
      <c r="H150" s="31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  <c r="AU150" s="61"/>
      <c r="AV150" s="61"/>
      <c r="AW150" s="61"/>
      <c r="AX150" s="61"/>
      <c r="AY150" s="61"/>
      <c r="AZ150" s="61"/>
      <c r="BA150" s="61"/>
      <c r="BB150" s="61"/>
      <c r="BC150" s="61"/>
      <c r="BD150" s="61"/>
      <c r="BE150" s="61"/>
      <c r="BF150" s="61"/>
      <c r="BG150" s="61"/>
      <c r="BH150" s="61"/>
      <c r="BI150" s="61"/>
      <c r="BJ150" s="61"/>
      <c r="BK150" s="61"/>
      <c r="BL150" s="61"/>
      <c r="BM150" s="61"/>
      <c r="BN150" s="61"/>
      <c r="BO150" s="61"/>
      <c r="BP150" s="61"/>
    </row>
    <row r="151" spans="1:68" s="55" customFormat="1" ht="22.5" customHeight="1">
      <c r="A151" s="8" t="s">
        <v>12</v>
      </c>
      <c r="B151" s="214" t="s">
        <v>32</v>
      </c>
      <c r="C151" s="62" t="s">
        <v>35</v>
      </c>
      <c r="D151" s="117"/>
      <c r="E151" s="116"/>
      <c r="F151" s="123">
        <f>SUM(F152:F157)</f>
        <v>5500000</v>
      </c>
      <c r="G151" s="63"/>
      <c r="H151" s="31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  <c r="AU151" s="61"/>
      <c r="AV151" s="61"/>
      <c r="AW151" s="61"/>
      <c r="AX151" s="61"/>
      <c r="AY151" s="61"/>
      <c r="AZ151" s="61"/>
      <c r="BA151" s="61"/>
      <c r="BB151" s="61"/>
      <c r="BC151" s="61"/>
      <c r="BD151" s="61"/>
      <c r="BE151" s="61"/>
      <c r="BF151" s="61"/>
      <c r="BG151" s="61"/>
      <c r="BH151" s="61"/>
      <c r="BI151" s="61"/>
      <c r="BJ151" s="61"/>
      <c r="BK151" s="61"/>
      <c r="BL151" s="61"/>
      <c r="BM151" s="61"/>
      <c r="BN151" s="61"/>
      <c r="BO151" s="61"/>
      <c r="BP151" s="61"/>
    </row>
    <row r="152" spans="1:68" s="55" customFormat="1" ht="23.25" customHeight="1">
      <c r="A152" s="8"/>
      <c r="B152" s="143"/>
      <c r="C152" s="23" t="s">
        <v>393</v>
      </c>
      <c r="D152" s="117">
        <v>2</v>
      </c>
      <c r="E152" s="116" t="s">
        <v>88</v>
      </c>
      <c r="F152" s="102">
        <v>2400000</v>
      </c>
      <c r="G152" s="60" t="s">
        <v>119</v>
      </c>
      <c r="H152" s="311">
        <v>4</v>
      </c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  <c r="AU152" s="61"/>
      <c r="AV152" s="61"/>
      <c r="AW152" s="61"/>
      <c r="AX152" s="61"/>
      <c r="AY152" s="61"/>
      <c r="AZ152" s="61"/>
      <c r="BA152" s="61"/>
      <c r="BB152" s="61"/>
      <c r="BC152" s="61"/>
      <c r="BD152" s="61"/>
      <c r="BE152" s="61"/>
      <c r="BF152" s="61"/>
      <c r="BG152" s="61"/>
      <c r="BH152" s="61"/>
      <c r="BI152" s="61"/>
      <c r="BJ152" s="61"/>
      <c r="BK152" s="61"/>
      <c r="BL152" s="61"/>
      <c r="BM152" s="61"/>
      <c r="BN152" s="61"/>
      <c r="BO152" s="61"/>
      <c r="BP152" s="61"/>
    </row>
    <row r="153" spans="1:68" s="55" customFormat="1" ht="23.25" customHeight="1">
      <c r="A153" s="8"/>
      <c r="B153" s="166"/>
      <c r="C153" s="23" t="s">
        <v>200</v>
      </c>
      <c r="D153" s="117">
        <v>1</v>
      </c>
      <c r="E153" s="116" t="s">
        <v>279</v>
      </c>
      <c r="F153" s="102">
        <v>50000</v>
      </c>
      <c r="G153" s="60" t="s">
        <v>116</v>
      </c>
      <c r="H153" s="311">
        <v>2</v>
      </c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  <c r="AU153" s="61"/>
      <c r="AV153" s="61"/>
      <c r="AW153" s="61"/>
      <c r="AX153" s="61"/>
      <c r="AY153" s="61"/>
      <c r="AZ153" s="61"/>
      <c r="BA153" s="61"/>
      <c r="BB153" s="61"/>
      <c r="BC153" s="61"/>
      <c r="BD153" s="61"/>
      <c r="BE153" s="61"/>
      <c r="BF153" s="61"/>
      <c r="BG153" s="61"/>
      <c r="BH153" s="61"/>
      <c r="BI153" s="61"/>
      <c r="BJ153" s="61"/>
      <c r="BK153" s="61"/>
      <c r="BL153" s="61"/>
      <c r="BM153" s="61"/>
      <c r="BN153" s="61"/>
      <c r="BO153" s="61"/>
      <c r="BP153" s="61"/>
    </row>
    <row r="154" spans="1:68" s="55" customFormat="1" ht="23.25" customHeight="1">
      <c r="A154" s="8"/>
      <c r="B154" s="305"/>
      <c r="C154" s="23" t="s">
        <v>394</v>
      </c>
      <c r="D154" s="117">
        <v>2</v>
      </c>
      <c r="E154" s="113" t="s">
        <v>101</v>
      </c>
      <c r="F154" s="178">
        <v>300000</v>
      </c>
      <c r="G154" s="60" t="s">
        <v>81</v>
      </c>
      <c r="H154" s="311">
        <v>4</v>
      </c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  <c r="AU154" s="61"/>
      <c r="AV154" s="61"/>
      <c r="AW154" s="61"/>
      <c r="AX154" s="61"/>
      <c r="AY154" s="61"/>
      <c r="AZ154" s="61"/>
      <c r="BA154" s="61"/>
      <c r="BB154" s="61"/>
      <c r="BC154" s="61"/>
      <c r="BD154" s="61"/>
      <c r="BE154" s="61"/>
      <c r="BF154" s="61"/>
      <c r="BG154" s="61"/>
      <c r="BH154" s="61"/>
      <c r="BI154" s="61"/>
      <c r="BJ154" s="61"/>
      <c r="BK154" s="61"/>
      <c r="BL154" s="61"/>
      <c r="BM154" s="61"/>
      <c r="BN154" s="61"/>
      <c r="BO154" s="61"/>
      <c r="BP154" s="61"/>
    </row>
    <row r="155" spans="1:68" s="55" customFormat="1" ht="23.25" customHeight="1">
      <c r="A155" s="8"/>
      <c r="B155" s="166"/>
      <c r="C155" s="23" t="s">
        <v>395</v>
      </c>
      <c r="D155" s="117">
        <v>2</v>
      </c>
      <c r="E155" s="116" t="s">
        <v>88</v>
      </c>
      <c r="F155" s="102">
        <v>1700000</v>
      </c>
      <c r="G155" s="60" t="s">
        <v>116</v>
      </c>
      <c r="H155" s="311">
        <v>2</v>
      </c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  <c r="AU155" s="61"/>
      <c r="AV155" s="61"/>
      <c r="AW155" s="61"/>
      <c r="AX155" s="61"/>
      <c r="AY155" s="61"/>
      <c r="AZ155" s="61"/>
      <c r="BA155" s="61"/>
      <c r="BB155" s="61"/>
      <c r="BC155" s="61"/>
      <c r="BD155" s="61"/>
      <c r="BE155" s="61"/>
      <c r="BF155" s="61"/>
      <c r="BG155" s="61"/>
      <c r="BH155" s="61"/>
      <c r="BI155" s="61"/>
      <c r="BJ155" s="61"/>
      <c r="BK155" s="61"/>
      <c r="BL155" s="61"/>
      <c r="BM155" s="61"/>
      <c r="BN155" s="61"/>
      <c r="BO155" s="61"/>
      <c r="BP155" s="61"/>
    </row>
    <row r="156" spans="1:68" s="55" customFormat="1" ht="25.5" customHeight="1">
      <c r="A156" s="8"/>
      <c r="B156" s="305"/>
      <c r="C156" s="23" t="s">
        <v>164</v>
      </c>
      <c r="D156" s="117">
        <v>2</v>
      </c>
      <c r="E156" s="113" t="s">
        <v>101</v>
      </c>
      <c r="F156" s="102">
        <v>50000</v>
      </c>
      <c r="G156" s="60" t="s">
        <v>118</v>
      </c>
      <c r="H156" s="311">
        <v>4</v>
      </c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</row>
    <row r="157" spans="1:68" s="55" customFormat="1" ht="23.25" customHeight="1">
      <c r="A157" s="8"/>
      <c r="B157" s="166"/>
      <c r="C157" s="23" t="s">
        <v>396</v>
      </c>
      <c r="D157" s="117">
        <v>1</v>
      </c>
      <c r="E157" s="16" t="s">
        <v>90</v>
      </c>
      <c r="F157" s="102">
        <v>1000000</v>
      </c>
      <c r="G157" s="60" t="s">
        <v>118</v>
      </c>
      <c r="H157" s="311">
        <v>4</v>
      </c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  <c r="AU157" s="61"/>
      <c r="AV157" s="61"/>
      <c r="AW157" s="61"/>
      <c r="AX157" s="61"/>
      <c r="AY157" s="61"/>
      <c r="AZ157" s="61"/>
      <c r="BA157" s="61"/>
      <c r="BB157" s="61"/>
      <c r="BC157" s="61"/>
      <c r="BD157" s="61"/>
      <c r="BE157" s="61"/>
      <c r="BF157" s="61"/>
      <c r="BG157" s="61"/>
      <c r="BH157" s="61"/>
      <c r="BI157" s="61"/>
      <c r="BJ157" s="61"/>
      <c r="BK157" s="61"/>
      <c r="BL157" s="61"/>
      <c r="BM157" s="61"/>
      <c r="BN157" s="61"/>
      <c r="BO157" s="61"/>
      <c r="BP157" s="61"/>
    </row>
    <row r="158" spans="1:68" s="55" customFormat="1" ht="18" customHeight="1">
      <c r="A158" s="8"/>
      <c r="B158" s="166"/>
      <c r="C158" s="64"/>
      <c r="D158" s="119"/>
      <c r="E158" s="16"/>
      <c r="F158" s="102"/>
      <c r="G158" s="302"/>
      <c r="H158" s="312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</row>
    <row r="159" spans="1:68" s="55" customFormat="1" ht="23.25" customHeight="1">
      <c r="A159" s="8" t="s">
        <v>12</v>
      </c>
      <c r="B159" s="214" t="s">
        <v>33</v>
      </c>
      <c r="C159" s="62" t="s">
        <v>36</v>
      </c>
      <c r="D159" s="119"/>
      <c r="E159" s="16"/>
      <c r="F159" s="126">
        <f>SUM(F160)</f>
        <v>1000000</v>
      </c>
      <c r="G159" s="63"/>
      <c r="H159" s="31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</row>
    <row r="160" spans="1:68" s="55" customFormat="1" ht="23.25" customHeight="1">
      <c r="A160" s="8"/>
      <c r="B160" s="297"/>
      <c r="C160" s="23" t="s">
        <v>127</v>
      </c>
      <c r="D160" s="119" t="s">
        <v>210</v>
      </c>
      <c r="E160" s="16" t="s">
        <v>88</v>
      </c>
      <c r="F160" s="102">
        <v>1000000</v>
      </c>
      <c r="G160" s="63" t="s">
        <v>124</v>
      </c>
      <c r="H160" s="311">
        <v>2</v>
      </c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</row>
    <row r="161" spans="1:68" s="55" customFormat="1" ht="18" customHeight="1">
      <c r="A161" s="8"/>
      <c r="B161" s="166"/>
      <c r="C161" s="64"/>
      <c r="D161" s="119"/>
      <c r="E161" s="16"/>
      <c r="F161" s="102"/>
      <c r="G161" s="302"/>
      <c r="H161" s="312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</row>
    <row r="162" spans="1:68" s="55" customFormat="1" ht="23.25" customHeight="1">
      <c r="A162" s="8" t="s">
        <v>12</v>
      </c>
      <c r="B162" s="214" t="s">
        <v>34</v>
      </c>
      <c r="C162" s="62" t="s">
        <v>37</v>
      </c>
      <c r="D162" s="119"/>
      <c r="E162" s="16"/>
      <c r="F162" s="126">
        <f>SUM(F163:F168)</f>
        <v>26300000</v>
      </c>
      <c r="G162" s="63"/>
      <c r="H162" s="31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</row>
    <row r="163" spans="1:68" s="55" customFormat="1" ht="23.25" customHeight="1">
      <c r="A163" s="8"/>
      <c r="B163" s="215"/>
      <c r="C163" s="23" t="s">
        <v>260</v>
      </c>
      <c r="D163" s="119" t="s">
        <v>210</v>
      </c>
      <c r="E163" s="16" t="s">
        <v>88</v>
      </c>
      <c r="F163" s="102">
        <v>2000000</v>
      </c>
      <c r="G163" s="299" t="s">
        <v>81</v>
      </c>
      <c r="H163" s="311">
        <v>4</v>
      </c>
      <c r="I163" s="61"/>
      <c r="J163" s="61"/>
      <c r="K163" s="61"/>
      <c r="L163" s="61"/>
      <c r="M163" s="61"/>
      <c r="N163" s="61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</row>
    <row r="164" spans="1:68" s="55" customFormat="1" ht="23.25" customHeight="1">
      <c r="A164" s="8"/>
      <c r="B164" s="214"/>
      <c r="C164" s="23" t="s">
        <v>228</v>
      </c>
      <c r="D164" s="119">
        <v>2</v>
      </c>
      <c r="E164" s="16" t="s">
        <v>101</v>
      </c>
      <c r="F164" s="102">
        <v>1500000</v>
      </c>
      <c r="G164" s="299" t="s">
        <v>117</v>
      </c>
      <c r="H164" s="311">
        <v>4</v>
      </c>
      <c r="I164" s="61"/>
      <c r="J164" s="61"/>
      <c r="K164" s="61"/>
      <c r="L164" s="61"/>
      <c r="M164" s="61"/>
      <c r="N164" s="61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</row>
    <row r="165" spans="1:68" s="55" customFormat="1" ht="23.25" customHeight="1">
      <c r="A165" s="8"/>
      <c r="B165" s="215"/>
      <c r="C165" s="23" t="s">
        <v>261</v>
      </c>
      <c r="D165" s="119">
        <v>1</v>
      </c>
      <c r="E165" s="16" t="s">
        <v>88</v>
      </c>
      <c r="F165" s="102">
        <v>3000000</v>
      </c>
      <c r="G165" s="299" t="s">
        <v>117</v>
      </c>
      <c r="H165" s="311">
        <v>4</v>
      </c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</row>
    <row r="166" spans="1:68" s="55" customFormat="1" ht="23.25" customHeight="1">
      <c r="A166" s="8"/>
      <c r="B166" s="215"/>
      <c r="C166" s="23" t="s">
        <v>397</v>
      </c>
      <c r="D166" s="119">
        <v>1</v>
      </c>
      <c r="E166" s="16" t="s">
        <v>88</v>
      </c>
      <c r="F166" s="102">
        <v>700000</v>
      </c>
      <c r="G166" s="299" t="s">
        <v>123</v>
      </c>
      <c r="H166" s="311">
        <v>4</v>
      </c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1"/>
      <c r="BA166" s="61"/>
      <c r="BB166" s="61"/>
      <c r="BC166" s="61"/>
      <c r="BD166" s="61"/>
      <c r="BE166" s="61"/>
      <c r="BF166" s="61"/>
      <c r="BG166" s="61"/>
      <c r="BH166" s="61"/>
      <c r="BI166" s="61"/>
      <c r="BJ166" s="61"/>
      <c r="BK166" s="61"/>
      <c r="BL166" s="61"/>
      <c r="BM166" s="61"/>
      <c r="BN166" s="61"/>
      <c r="BO166" s="61"/>
      <c r="BP166" s="61"/>
    </row>
    <row r="167" spans="1:68" s="55" customFormat="1" ht="23.25" customHeight="1">
      <c r="A167" s="8"/>
      <c r="B167" s="296"/>
      <c r="C167" s="23" t="s">
        <v>262</v>
      </c>
      <c r="D167" s="119">
        <v>1</v>
      </c>
      <c r="E167" s="16" t="s">
        <v>90</v>
      </c>
      <c r="F167" s="102">
        <v>15000000</v>
      </c>
      <c r="G167" s="299" t="s">
        <v>117</v>
      </c>
      <c r="H167" s="311">
        <v>4</v>
      </c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1"/>
      <c r="BA167" s="61"/>
      <c r="BB167" s="61"/>
      <c r="BC167" s="61"/>
      <c r="BD167" s="61"/>
      <c r="BE167" s="61"/>
      <c r="BF167" s="61"/>
      <c r="BG167" s="61"/>
      <c r="BH167" s="61"/>
      <c r="BI167" s="61"/>
      <c r="BJ167" s="61"/>
      <c r="BK167" s="61"/>
      <c r="BL167" s="61"/>
      <c r="BM167" s="61"/>
      <c r="BN167" s="61"/>
      <c r="BO167" s="61"/>
      <c r="BP167" s="61"/>
    </row>
    <row r="168" spans="1:68" s="55" customFormat="1" ht="23.25" customHeight="1">
      <c r="A168" s="8"/>
      <c r="B168" s="296"/>
      <c r="C168" s="23" t="s">
        <v>263</v>
      </c>
      <c r="D168" s="119">
        <v>1</v>
      </c>
      <c r="E168" s="16" t="s">
        <v>88</v>
      </c>
      <c r="F168" s="102">
        <v>4100000</v>
      </c>
      <c r="G168" s="299" t="s">
        <v>120</v>
      </c>
      <c r="H168" s="311">
        <v>4</v>
      </c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  <c r="AU168" s="61"/>
      <c r="AV168" s="61"/>
      <c r="AW168" s="61"/>
      <c r="AX168" s="61"/>
      <c r="AY168" s="61"/>
      <c r="AZ168" s="61"/>
      <c r="BA168" s="61"/>
      <c r="BB168" s="61"/>
      <c r="BC168" s="61"/>
      <c r="BD168" s="61"/>
      <c r="BE168" s="61"/>
      <c r="BF168" s="61"/>
      <c r="BG168" s="61"/>
      <c r="BH168" s="61"/>
      <c r="BI168" s="61"/>
      <c r="BJ168" s="61"/>
      <c r="BK168" s="61"/>
      <c r="BL168" s="61"/>
      <c r="BM168" s="61"/>
      <c r="BN168" s="61"/>
      <c r="BO168" s="61"/>
      <c r="BP168" s="61"/>
    </row>
    <row r="169" spans="1:68" s="55" customFormat="1" ht="16.5" customHeight="1">
      <c r="A169" s="8"/>
      <c r="B169" s="166"/>
      <c r="C169" s="23"/>
      <c r="D169" s="117"/>
      <c r="E169" s="16"/>
      <c r="F169" s="186">
        <f>SUM(F170)+F173+F176+F179+F186+F189+F193</f>
        <v>47575000</v>
      </c>
      <c r="G169" s="63"/>
      <c r="H169" s="31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</row>
    <row r="170" spans="1:68" s="55" customFormat="1" ht="16.5" customHeight="1">
      <c r="A170" s="8" t="s">
        <v>12</v>
      </c>
      <c r="B170" s="214" t="s">
        <v>38</v>
      </c>
      <c r="C170" s="62" t="s">
        <v>6</v>
      </c>
      <c r="D170" s="117" t="s">
        <v>1</v>
      </c>
      <c r="E170" s="16"/>
      <c r="F170" s="123">
        <f>SUM(F171:F171)</f>
        <v>3000000</v>
      </c>
      <c r="G170" s="63"/>
      <c r="H170" s="31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</row>
    <row r="171" spans="1:68" s="55" customFormat="1" ht="28.5" customHeight="1">
      <c r="A171" s="8"/>
      <c r="B171" s="296"/>
      <c r="C171" s="23" t="s">
        <v>81</v>
      </c>
      <c r="D171" s="117" t="s">
        <v>210</v>
      </c>
      <c r="E171" s="16" t="s">
        <v>88</v>
      </c>
      <c r="F171" s="102">
        <v>3000000</v>
      </c>
      <c r="G171" s="63" t="s">
        <v>81</v>
      </c>
      <c r="H171" s="311">
        <v>2</v>
      </c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</row>
    <row r="172" spans="1:68" s="55" customFormat="1" ht="16.5" customHeight="1">
      <c r="A172" s="8"/>
      <c r="B172" s="166"/>
      <c r="C172" s="23"/>
      <c r="D172" s="117"/>
      <c r="E172" s="16"/>
      <c r="F172" s="136"/>
      <c r="G172" s="63"/>
      <c r="H172" s="31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</row>
    <row r="173" spans="1:68" s="55" customFormat="1" ht="21" customHeight="1">
      <c r="A173" s="8" t="s">
        <v>12</v>
      </c>
      <c r="B173" s="214" t="s">
        <v>68</v>
      </c>
      <c r="C173" s="62" t="s">
        <v>69</v>
      </c>
      <c r="D173" s="117"/>
      <c r="E173" s="16"/>
      <c r="F173" s="123">
        <f>SUM(F174)</f>
        <v>3000000</v>
      </c>
      <c r="G173" s="63"/>
      <c r="H173" s="31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</row>
    <row r="174" spans="1:68" s="55" customFormat="1" ht="21" customHeight="1">
      <c r="A174" s="8"/>
      <c r="B174" s="215"/>
      <c r="C174" s="23" t="s">
        <v>81</v>
      </c>
      <c r="D174" s="117" t="s">
        <v>210</v>
      </c>
      <c r="E174" s="16" t="s">
        <v>90</v>
      </c>
      <c r="F174" s="102">
        <v>3000000</v>
      </c>
      <c r="G174" s="63" t="s">
        <v>81</v>
      </c>
      <c r="H174" s="311">
        <v>2</v>
      </c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</row>
    <row r="175" spans="1:68" s="55" customFormat="1" ht="15.75" customHeight="1">
      <c r="A175" s="8"/>
      <c r="B175" s="166"/>
      <c r="C175" s="23"/>
      <c r="D175" s="117"/>
      <c r="E175" s="16"/>
      <c r="F175" s="136"/>
      <c r="G175" s="63"/>
      <c r="H175" s="31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</row>
    <row r="176" spans="1:68" s="55" customFormat="1" ht="17.25" customHeight="1">
      <c r="A176" s="8" t="s">
        <v>12</v>
      </c>
      <c r="B176" s="214" t="s">
        <v>39</v>
      </c>
      <c r="C176" s="62" t="s">
        <v>42</v>
      </c>
      <c r="D176" s="119" t="s">
        <v>1</v>
      </c>
      <c r="E176" s="16"/>
      <c r="F176" s="126">
        <f>SUM(F177)</f>
        <v>800000</v>
      </c>
      <c r="G176" s="63"/>
      <c r="H176" s="31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</row>
    <row r="177" spans="1:68" s="55" customFormat="1" ht="19.5" customHeight="1">
      <c r="A177" s="8"/>
      <c r="B177" s="166"/>
      <c r="C177" s="23" t="s">
        <v>81</v>
      </c>
      <c r="D177" s="117" t="s">
        <v>210</v>
      </c>
      <c r="E177" s="16" t="s">
        <v>90</v>
      </c>
      <c r="F177" s="102">
        <v>800000</v>
      </c>
      <c r="G177" s="63" t="s">
        <v>81</v>
      </c>
      <c r="H177" s="311">
        <v>2</v>
      </c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</row>
    <row r="178" spans="1:68" s="55" customFormat="1" ht="15" customHeight="1">
      <c r="A178" s="8"/>
      <c r="B178" s="166"/>
      <c r="C178" s="23"/>
      <c r="D178" s="119"/>
      <c r="E178" s="16"/>
      <c r="F178" s="137"/>
      <c r="G178" s="63"/>
      <c r="H178" s="31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</row>
    <row r="179" spans="1:68" s="55" customFormat="1" ht="21.75" customHeight="1">
      <c r="A179" s="8" t="s">
        <v>12</v>
      </c>
      <c r="B179" s="214" t="s">
        <v>40</v>
      </c>
      <c r="C179" s="62" t="s">
        <v>43</v>
      </c>
      <c r="D179" s="119" t="s">
        <v>1</v>
      </c>
      <c r="E179" s="16"/>
      <c r="F179" s="126">
        <f>SUM(F180:F184)</f>
        <v>20050000</v>
      </c>
      <c r="G179" s="63"/>
      <c r="H179" s="31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</row>
    <row r="180" spans="1:68" s="55" customFormat="1" ht="21.75" customHeight="1">
      <c r="A180" s="8"/>
      <c r="B180" s="166"/>
      <c r="C180" s="23" t="s">
        <v>81</v>
      </c>
      <c r="D180" s="117" t="s">
        <v>210</v>
      </c>
      <c r="E180" s="16" t="s">
        <v>88</v>
      </c>
      <c r="F180" s="102">
        <v>6000000</v>
      </c>
      <c r="G180" s="302" t="s">
        <v>81</v>
      </c>
      <c r="H180" s="311">
        <v>2</v>
      </c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</row>
    <row r="181" spans="1:68" s="55" customFormat="1" ht="21.75" customHeight="1">
      <c r="A181" s="8"/>
      <c r="B181" s="166"/>
      <c r="C181" s="23" t="s">
        <v>264</v>
      </c>
      <c r="D181" s="119">
        <v>1</v>
      </c>
      <c r="E181" s="16" t="s">
        <v>101</v>
      </c>
      <c r="F181" s="102">
        <v>6000000</v>
      </c>
      <c r="G181" s="302" t="s">
        <v>119</v>
      </c>
      <c r="H181" s="311">
        <v>4</v>
      </c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</row>
    <row r="182" spans="1:68" s="55" customFormat="1" ht="21.75" customHeight="1">
      <c r="A182" s="8"/>
      <c r="B182" s="166"/>
      <c r="C182" s="23" t="s">
        <v>229</v>
      </c>
      <c r="D182" s="119">
        <v>1</v>
      </c>
      <c r="E182" s="16" t="s">
        <v>101</v>
      </c>
      <c r="F182" s="102">
        <v>6000000</v>
      </c>
      <c r="G182" s="302" t="s">
        <v>117</v>
      </c>
      <c r="H182" s="311">
        <v>4</v>
      </c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</row>
    <row r="183" spans="1:68" s="55" customFormat="1" ht="21.75" customHeight="1">
      <c r="A183" s="8"/>
      <c r="B183" s="166"/>
      <c r="C183" s="23" t="s">
        <v>230</v>
      </c>
      <c r="D183" s="119">
        <v>1</v>
      </c>
      <c r="E183" s="16" t="s">
        <v>90</v>
      </c>
      <c r="F183" s="102">
        <v>1750000</v>
      </c>
      <c r="G183" s="300" t="s">
        <v>118</v>
      </c>
      <c r="H183" s="311">
        <v>4</v>
      </c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</row>
    <row r="184" spans="1:68" s="55" customFormat="1" ht="25.5" customHeight="1">
      <c r="A184" s="8"/>
      <c r="B184" s="143"/>
      <c r="C184" s="23" t="s">
        <v>231</v>
      </c>
      <c r="D184" s="119">
        <v>2</v>
      </c>
      <c r="E184" s="16" t="s">
        <v>88</v>
      </c>
      <c r="F184" s="102">
        <v>300000</v>
      </c>
      <c r="G184" s="300" t="s">
        <v>110</v>
      </c>
      <c r="H184" s="311">
        <v>1</v>
      </c>
      <c r="I184" s="316">
        <v>44348</v>
      </c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</row>
    <row r="185" spans="1:68" s="55" customFormat="1" ht="21.75" customHeight="1">
      <c r="A185" s="8"/>
      <c r="B185" s="166"/>
      <c r="C185" s="23"/>
      <c r="D185" s="119"/>
      <c r="E185" s="16"/>
      <c r="F185" s="137"/>
      <c r="G185" s="63"/>
      <c r="H185" s="31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</row>
    <row r="186" spans="1:68" s="55" customFormat="1" ht="21.75" customHeight="1">
      <c r="A186" s="8" t="s">
        <v>12</v>
      </c>
      <c r="B186" s="214" t="s">
        <v>95</v>
      </c>
      <c r="C186" s="62" t="s">
        <v>96</v>
      </c>
      <c r="D186" s="119" t="s">
        <v>1</v>
      </c>
      <c r="E186" s="16"/>
      <c r="F186" s="126">
        <f>SUM(F187:F187)</f>
        <v>2000000</v>
      </c>
      <c r="G186" s="63"/>
      <c r="H186" s="31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</row>
    <row r="187" spans="1:68" s="55" customFormat="1" ht="19.5" customHeight="1">
      <c r="A187" s="8"/>
      <c r="B187" s="215"/>
      <c r="C187" s="23" t="s">
        <v>81</v>
      </c>
      <c r="D187" s="117" t="s">
        <v>210</v>
      </c>
      <c r="E187" s="16" t="s">
        <v>88</v>
      </c>
      <c r="F187" s="102">
        <v>2000000</v>
      </c>
      <c r="G187" s="63" t="s">
        <v>81</v>
      </c>
      <c r="H187" s="311">
        <v>2</v>
      </c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</row>
    <row r="188" spans="1:68" s="55" customFormat="1" ht="18" customHeight="1">
      <c r="A188" s="8"/>
      <c r="B188" s="166"/>
      <c r="C188" s="64"/>
      <c r="D188" s="119"/>
      <c r="E188" s="16"/>
      <c r="F188" s="102"/>
      <c r="G188" s="302"/>
      <c r="H188" s="312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</row>
    <row r="189" spans="1:68" s="55" customFormat="1" ht="21" customHeight="1">
      <c r="A189" s="8" t="s">
        <v>12</v>
      </c>
      <c r="B189" s="214" t="s">
        <v>41</v>
      </c>
      <c r="C189" s="68" t="s">
        <v>44</v>
      </c>
      <c r="D189" s="117" t="s">
        <v>1</v>
      </c>
      <c r="E189" s="125"/>
      <c r="F189" s="123">
        <f>SUM(F190:F191)</f>
        <v>13500000</v>
      </c>
      <c r="G189" s="63"/>
      <c r="H189" s="312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</row>
    <row r="190" spans="1:68" s="55" customFormat="1" ht="18" customHeight="1">
      <c r="A190" s="8"/>
      <c r="B190" s="166"/>
      <c r="C190" s="23" t="s">
        <v>398</v>
      </c>
      <c r="D190" s="117">
        <v>2</v>
      </c>
      <c r="E190" s="16" t="s">
        <v>88</v>
      </c>
      <c r="F190" s="102">
        <v>12000000</v>
      </c>
      <c r="G190" s="300" t="s">
        <v>119</v>
      </c>
      <c r="H190" s="312">
        <v>4</v>
      </c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</row>
    <row r="191" spans="1:68" s="55" customFormat="1" ht="17.25" customHeight="1">
      <c r="A191" s="8" t="s">
        <v>1</v>
      </c>
      <c r="B191" s="166"/>
      <c r="C191" s="23" t="s">
        <v>81</v>
      </c>
      <c r="D191" s="117">
        <v>1</v>
      </c>
      <c r="E191" s="16" t="s">
        <v>88</v>
      </c>
      <c r="F191" s="102">
        <v>1500000</v>
      </c>
      <c r="G191" s="300" t="s">
        <v>81</v>
      </c>
      <c r="H191" s="312">
        <v>2</v>
      </c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</row>
    <row r="192" spans="1:68" s="55" customFormat="1" ht="18" customHeight="1">
      <c r="A192" s="8"/>
      <c r="B192" s="166"/>
      <c r="C192" s="64"/>
      <c r="D192" s="119"/>
      <c r="E192" s="16"/>
      <c r="F192" s="102"/>
      <c r="G192" s="302"/>
      <c r="H192" s="312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</row>
    <row r="193" spans="1:68" s="55" customFormat="1" ht="24" customHeight="1">
      <c r="A193" s="8" t="s">
        <v>12</v>
      </c>
      <c r="B193" s="214" t="s">
        <v>70</v>
      </c>
      <c r="C193" s="68" t="s">
        <v>82</v>
      </c>
      <c r="D193" s="33"/>
      <c r="E193" s="41"/>
      <c r="F193" s="123">
        <f>SUM(F194:F196)</f>
        <v>5225000</v>
      </c>
      <c r="G193" s="63"/>
      <c r="H193" s="312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</row>
    <row r="194" spans="1:68" s="55" customFormat="1" ht="28.5" customHeight="1">
      <c r="A194" s="72"/>
      <c r="B194" s="296"/>
      <c r="C194" s="23" t="s">
        <v>81</v>
      </c>
      <c r="D194" s="117" t="s">
        <v>210</v>
      </c>
      <c r="E194" s="16" t="s">
        <v>90</v>
      </c>
      <c r="F194" s="102">
        <v>5000000</v>
      </c>
      <c r="G194" s="299" t="s">
        <v>81</v>
      </c>
      <c r="H194" s="312">
        <v>2</v>
      </c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</row>
    <row r="195" spans="1:68" s="55" customFormat="1" ht="18.75" customHeight="1">
      <c r="A195" s="72"/>
      <c r="B195" s="143"/>
      <c r="C195" s="23" t="s">
        <v>232</v>
      </c>
      <c r="D195" s="117">
        <v>1</v>
      </c>
      <c r="E195" s="16" t="s">
        <v>279</v>
      </c>
      <c r="F195" s="102">
        <v>25000</v>
      </c>
      <c r="G195" s="299" t="s">
        <v>113</v>
      </c>
      <c r="H195" s="312">
        <v>4</v>
      </c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</row>
    <row r="196" spans="1:68" s="55" customFormat="1" ht="18.75" customHeight="1">
      <c r="A196" s="72"/>
      <c r="B196" s="143"/>
      <c r="C196" s="23" t="s">
        <v>83</v>
      </c>
      <c r="D196" s="117">
        <v>1</v>
      </c>
      <c r="E196" s="116" t="s">
        <v>90</v>
      </c>
      <c r="F196" s="102">
        <v>200000</v>
      </c>
      <c r="G196" s="299" t="s">
        <v>118</v>
      </c>
      <c r="H196" s="312">
        <v>4</v>
      </c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</row>
    <row r="197" spans="1:68" s="55" customFormat="1" ht="22.5" customHeight="1">
      <c r="A197" s="72"/>
      <c r="B197" s="166"/>
      <c r="C197" s="23"/>
      <c r="D197" s="117"/>
      <c r="E197" s="116"/>
      <c r="F197" s="29">
        <f>SUM(F198)+F201</f>
        <v>110460000</v>
      </c>
      <c r="G197" s="299"/>
      <c r="H197" s="312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</row>
    <row r="198" spans="1:68" s="55" customFormat="1" ht="21" customHeight="1">
      <c r="A198" s="8" t="s">
        <v>12</v>
      </c>
      <c r="B198" s="214" t="s">
        <v>45</v>
      </c>
      <c r="C198" s="62" t="s">
        <v>7</v>
      </c>
      <c r="D198" s="119" t="s">
        <v>1</v>
      </c>
      <c r="E198" s="108"/>
      <c r="F198" s="126">
        <f>SUM(F199:F199)</f>
        <v>500000</v>
      </c>
      <c r="G198" s="63"/>
      <c r="H198" s="312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</row>
    <row r="199" spans="1:68" s="55" customFormat="1" ht="24" customHeight="1">
      <c r="A199" s="8"/>
      <c r="B199" s="296"/>
      <c r="C199" s="64" t="s">
        <v>81</v>
      </c>
      <c r="D199" s="119">
        <v>2</v>
      </c>
      <c r="E199" s="16" t="s">
        <v>88</v>
      </c>
      <c r="F199" s="102">
        <v>500000</v>
      </c>
      <c r="G199" s="302" t="s">
        <v>81</v>
      </c>
      <c r="H199" s="312">
        <v>2</v>
      </c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</row>
    <row r="200" spans="1:68" s="55" customFormat="1" ht="18" customHeight="1">
      <c r="A200" s="8"/>
      <c r="B200" s="166"/>
      <c r="C200" s="64"/>
      <c r="D200" s="119"/>
      <c r="E200" s="16"/>
      <c r="F200" s="102"/>
      <c r="G200" s="302"/>
      <c r="H200" s="312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</row>
    <row r="201" spans="1:68" s="55" customFormat="1" ht="19.5" customHeight="1">
      <c r="A201" s="8" t="s">
        <v>12</v>
      </c>
      <c r="B201" s="214" t="s">
        <v>46</v>
      </c>
      <c r="C201" s="62" t="s">
        <v>47</v>
      </c>
      <c r="D201" s="119"/>
      <c r="E201" s="108"/>
      <c r="F201" s="126">
        <f>SUM(F202:F217)</f>
        <v>109960000</v>
      </c>
      <c r="G201" s="63"/>
      <c r="H201" s="312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</row>
    <row r="202" spans="1:68" s="55" customFormat="1" ht="18.75" customHeight="1">
      <c r="A202" s="8"/>
      <c r="B202" s="295"/>
      <c r="C202" s="23" t="s">
        <v>149</v>
      </c>
      <c r="D202" s="119">
        <v>1</v>
      </c>
      <c r="E202" s="16" t="s">
        <v>90</v>
      </c>
      <c r="F202" s="155">
        <v>20000000</v>
      </c>
      <c r="G202" s="299" t="s">
        <v>117</v>
      </c>
      <c r="H202" s="312">
        <v>4</v>
      </c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</row>
    <row r="203" spans="1:68" s="55" customFormat="1" ht="18.75" customHeight="1">
      <c r="A203" s="8"/>
      <c r="B203" s="143"/>
      <c r="C203" s="23" t="s">
        <v>399</v>
      </c>
      <c r="D203" s="119">
        <v>2</v>
      </c>
      <c r="E203" s="16" t="s">
        <v>101</v>
      </c>
      <c r="F203" s="155">
        <v>5000000</v>
      </c>
      <c r="G203" s="299" t="s">
        <v>123</v>
      </c>
      <c r="H203" s="312">
        <v>4</v>
      </c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</row>
    <row r="204" spans="1:68" s="55" customFormat="1" ht="18.75" customHeight="1">
      <c r="A204" s="8"/>
      <c r="B204" s="143"/>
      <c r="C204" s="23" t="s">
        <v>233</v>
      </c>
      <c r="D204" s="119">
        <v>2</v>
      </c>
      <c r="E204" s="16" t="s">
        <v>101</v>
      </c>
      <c r="F204" s="155">
        <v>25000</v>
      </c>
      <c r="G204" s="299" t="s">
        <v>125</v>
      </c>
      <c r="H204" s="312">
        <v>2</v>
      </c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</row>
    <row r="205" spans="1:68" s="55" customFormat="1" ht="26.25" customHeight="1">
      <c r="A205" s="8"/>
      <c r="B205" s="143"/>
      <c r="C205" s="23" t="s">
        <v>400</v>
      </c>
      <c r="D205" s="119">
        <v>2</v>
      </c>
      <c r="E205" s="16" t="s">
        <v>90</v>
      </c>
      <c r="F205" s="155">
        <v>900000</v>
      </c>
      <c r="G205" s="299" t="s">
        <v>130</v>
      </c>
      <c r="H205" s="312">
        <v>2</v>
      </c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</row>
    <row r="206" spans="1:68" s="55" customFormat="1" ht="27.75" customHeight="1">
      <c r="A206" s="8"/>
      <c r="B206" s="166"/>
      <c r="C206" s="23" t="s">
        <v>401</v>
      </c>
      <c r="D206" s="119">
        <v>2</v>
      </c>
      <c r="E206" s="16" t="s">
        <v>101</v>
      </c>
      <c r="F206" s="155">
        <v>4000000</v>
      </c>
      <c r="G206" s="299" t="s">
        <v>110</v>
      </c>
      <c r="H206" s="312">
        <v>1</v>
      </c>
      <c r="I206" s="316">
        <v>44348</v>
      </c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</row>
    <row r="207" spans="1:68" s="55" customFormat="1" ht="24.75" customHeight="1">
      <c r="A207" s="8"/>
      <c r="B207" s="215"/>
      <c r="C207" s="23" t="s">
        <v>98</v>
      </c>
      <c r="D207" s="119">
        <v>2</v>
      </c>
      <c r="E207" s="16" t="s">
        <v>101</v>
      </c>
      <c r="F207" s="155">
        <v>35000</v>
      </c>
      <c r="G207" s="299" t="s">
        <v>114</v>
      </c>
      <c r="H207" s="312">
        <v>1</v>
      </c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</row>
    <row r="208" spans="1:68" s="55" customFormat="1" ht="18.75" customHeight="1">
      <c r="A208" s="8"/>
      <c r="B208" s="216"/>
      <c r="C208" s="23" t="s">
        <v>234</v>
      </c>
      <c r="D208" s="119">
        <v>1</v>
      </c>
      <c r="E208" s="16" t="s">
        <v>90</v>
      </c>
      <c r="F208" s="155">
        <v>15000000</v>
      </c>
      <c r="G208" s="299" t="s">
        <v>120</v>
      </c>
      <c r="H208" s="312">
        <v>4</v>
      </c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</row>
    <row r="209" spans="1:68" s="55" customFormat="1" ht="18.75" customHeight="1">
      <c r="A209" s="8"/>
      <c r="B209" s="143"/>
      <c r="C209" s="23" t="s">
        <v>97</v>
      </c>
      <c r="D209" s="119">
        <v>2</v>
      </c>
      <c r="E209" s="16" t="s">
        <v>90</v>
      </c>
      <c r="F209" s="155">
        <v>200000</v>
      </c>
      <c r="G209" s="299" t="s">
        <v>105</v>
      </c>
      <c r="H209" s="312">
        <v>4</v>
      </c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</row>
    <row r="210" spans="1:68" s="55" customFormat="1" ht="18.75" customHeight="1">
      <c r="A210" s="8"/>
      <c r="B210" s="143"/>
      <c r="C210" s="23" t="s">
        <v>165</v>
      </c>
      <c r="D210" s="119">
        <v>2</v>
      </c>
      <c r="E210" s="116" t="s">
        <v>101</v>
      </c>
      <c r="F210" s="155">
        <v>500000</v>
      </c>
      <c r="G210" s="299" t="s">
        <v>124</v>
      </c>
      <c r="H210" s="312">
        <v>2</v>
      </c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</row>
    <row r="211" spans="1:68" s="55" customFormat="1" ht="21" customHeight="1">
      <c r="A211" s="8"/>
      <c r="B211" s="215"/>
      <c r="C211" s="23" t="s">
        <v>235</v>
      </c>
      <c r="D211" s="119">
        <v>1</v>
      </c>
      <c r="E211" s="116" t="s">
        <v>101</v>
      </c>
      <c r="F211" s="155">
        <v>1300000</v>
      </c>
      <c r="G211" s="299" t="s">
        <v>107</v>
      </c>
      <c r="H211" s="312">
        <v>2</v>
      </c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</row>
    <row r="212" spans="1:68" s="55" customFormat="1" ht="21.75" customHeight="1">
      <c r="A212" s="8"/>
      <c r="B212" s="166"/>
      <c r="C212" s="23" t="s">
        <v>236</v>
      </c>
      <c r="D212" s="119">
        <v>2</v>
      </c>
      <c r="E212" s="16" t="s">
        <v>101</v>
      </c>
      <c r="F212" s="155">
        <v>1500000</v>
      </c>
      <c r="G212" s="299" t="s">
        <v>106</v>
      </c>
      <c r="H212" s="312">
        <v>2</v>
      </c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</row>
    <row r="213" spans="1:68" s="55" customFormat="1" ht="18.75" customHeight="1">
      <c r="A213" s="8"/>
      <c r="B213" s="143"/>
      <c r="C213" s="23" t="s">
        <v>402</v>
      </c>
      <c r="D213" s="119">
        <v>2</v>
      </c>
      <c r="E213" s="16" t="s">
        <v>88</v>
      </c>
      <c r="F213" s="155">
        <v>15000000</v>
      </c>
      <c r="G213" s="299" t="s">
        <v>118</v>
      </c>
      <c r="H213" s="312">
        <v>4</v>
      </c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</row>
    <row r="214" spans="1:68" s="55" customFormat="1" ht="25.5" customHeight="1">
      <c r="A214" s="8"/>
      <c r="B214" s="215"/>
      <c r="C214" s="23" t="s">
        <v>265</v>
      </c>
      <c r="D214" s="119">
        <v>2</v>
      </c>
      <c r="E214" s="16" t="s">
        <v>88</v>
      </c>
      <c r="F214" s="155">
        <v>40000000</v>
      </c>
      <c r="G214" s="299" t="s">
        <v>119</v>
      </c>
      <c r="H214" s="312">
        <v>4</v>
      </c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</row>
    <row r="215" spans="1:68" s="55" customFormat="1" ht="28.5" customHeight="1">
      <c r="A215" s="8"/>
      <c r="B215" s="215"/>
      <c r="C215" s="23" t="s">
        <v>128</v>
      </c>
      <c r="D215" s="119">
        <v>2</v>
      </c>
      <c r="E215" s="16" t="s">
        <v>88</v>
      </c>
      <c r="F215" s="155">
        <v>2500000</v>
      </c>
      <c r="G215" s="299" t="s">
        <v>113</v>
      </c>
      <c r="H215" s="312">
        <v>4</v>
      </c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</row>
    <row r="216" spans="1:68" s="55" customFormat="1" ht="24" customHeight="1">
      <c r="A216" s="8"/>
      <c r="B216" s="215"/>
      <c r="C216" s="23" t="s">
        <v>403</v>
      </c>
      <c r="D216" s="119">
        <v>2</v>
      </c>
      <c r="E216" s="124" t="s">
        <v>88</v>
      </c>
      <c r="F216" s="155">
        <v>3000000</v>
      </c>
      <c r="G216" s="299" t="s">
        <v>81</v>
      </c>
      <c r="H216" s="312">
        <v>4</v>
      </c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</row>
    <row r="217" spans="1:68" s="55" customFormat="1" ht="24" customHeight="1">
      <c r="A217" s="8"/>
      <c r="B217" s="215"/>
      <c r="C217" s="23" t="s">
        <v>201</v>
      </c>
      <c r="D217" s="119">
        <v>1</v>
      </c>
      <c r="E217" s="124" t="s">
        <v>408</v>
      </c>
      <c r="F217" s="155">
        <v>1000000</v>
      </c>
      <c r="G217" s="299" t="s">
        <v>107</v>
      </c>
      <c r="H217" s="312">
        <v>2</v>
      </c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</row>
    <row r="218" spans="1:68" s="55" customFormat="1" ht="18" customHeight="1">
      <c r="A218" s="8"/>
      <c r="B218" s="166"/>
      <c r="C218" s="64"/>
      <c r="D218" s="119"/>
      <c r="E218" s="16"/>
      <c r="F218" s="102"/>
      <c r="G218" s="302"/>
      <c r="H218" s="312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</row>
    <row r="219" spans="1:68" s="55" customFormat="1" ht="41.25" customHeight="1">
      <c r="A219" s="187" t="s">
        <v>48</v>
      </c>
      <c r="B219" s="304" t="s">
        <v>150</v>
      </c>
      <c r="C219" s="76"/>
      <c r="D219" s="119"/>
      <c r="E219" s="100"/>
      <c r="F219" s="205">
        <f>SUM(F220)</f>
        <v>38000000</v>
      </c>
      <c r="G219" s="63"/>
      <c r="H219" s="312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</row>
    <row r="220" spans="1:68" s="55" customFormat="1" ht="19.5" customHeight="1">
      <c r="A220" s="8" t="s">
        <v>12</v>
      </c>
      <c r="B220" s="214" t="s">
        <v>49</v>
      </c>
      <c r="C220" s="62" t="s">
        <v>50</v>
      </c>
      <c r="D220" s="119"/>
      <c r="E220" s="16"/>
      <c r="F220" s="126">
        <f>SUM(F221)</f>
        <v>38000000</v>
      </c>
      <c r="G220" s="63"/>
      <c r="H220" s="312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</row>
    <row r="221" spans="1:68" s="55" customFormat="1" ht="21" customHeight="1">
      <c r="A221" s="77"/>
      <c r="B221" s="215"/>
      <c r="C221" s="64" t="s">
        <v>277</v>
      </c>
      <c r="D221" s="119">
        <v>1</v>
      </c>
      <c r="E221" s="116" t="s">
        <v>88</v>
      </c>
      <c r="F221" s="102">
        <v>38000000</v>
      </c>
      <c r="G221" s="299" t="s">
        <v>120</v>
      </c>
      <c r="H221" s="312">
        <v>4</v>
      </c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</row>
    <row r="222" spans="1:68" s="55" customFormat="1" ht="16.5" customHeight="1">
      <c r="A222" s="77"/>
      <c r="B222" s="215"/>
      <c r="C222" s="23"/>
      <c r="D222" s="143"/>
      <c r="E222" s="116"/>
      <c r="F222" s="205"/>
      <c r="G222" s="63"/>
      <c r="H222" s="312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</row>
    <row r="223" spans="1:68" s="55" customFormat="1" ht="21.75" customHeight="1">
      <c r="A223" s="77"/>
      <c r="B223" s="5"/>
      <c r="C223" s="23"/>
      <c r="D223" s="143"/>
      <c r="E223" s="116"/>
      <c r="F223" s="205">
        <f>SUM(F224)+F233+F238+F248+F256+F265+F270</f>
        <v>218516179</v>
      </c>
      <c r="G223" s="63"/>
      <c r="H223" s="312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</row>
    <row r="224" spans="1:68" s="55" customFormat="1" ht="21" customHeight="1">
      <c r="A224" s="8" t="s">
        <v>12</v>
      </c>
      <c r="B224" s="214" t="s">
        <v>51</v>
      </c>
      <c r="C224" s="62" t="s">
        <v>8</v>
      </c>
      <c r="D224" s="117" t="s">
        <v>1</v>
      </c>
      <c r="E224" s="116"/>
      <c r="F224" s="123">
        <f>SUM(F225:F231)</f>
        <v>13500000</v>
      </c>
      <c r="G224" s="63"/>
      <c r="H224" s="312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</row>
    <row r="225" spans="1:68" s="55" customFormat="1" ht="20.25" customHeight="1">
      <c r="A225" s="80"/>
      <c r="B225" s="143"/>
      <c r="C225" s="23" t="s">
        <v>266</v>
      </c>
      <c r="D225" s="117">
        <v>1</v>
      </c>
      <c r="E225" s="116" t="s">
        <v>90</v>
      </c>
      <c r="F225" s="102">
        <v>3000000</v>
      </c>
      <c r="G225" s="299" t="s">
        <v>119</v>
      </c>
      <c r="H225" s="312">
        <v>4</v>
      </c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</row>
    <row r="226" spans="1:68" s="55" customFormat="1" ht="19.5" customHeight="1">
      <c r="A226" s="80"/>
      <c r="B226" s="166"/>
      <c r="C226" s="23" t="s">
        <v>84</v>
      </c>
      <c r="D226" s="117">
        <v>1</v>
      </c>
      <c r="E226" s="116" t="s">
        <v>90</v>
      </c>
      <c r="F226" s="102">
        <v>7000000</v>
      </c>
      <c r="G226" s="299" t="s">
        <v>119</v>
      </c>
      <c r="H226" s="312">
        <v>4</v>
      </c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</row>
    <row r="227" spans="1:68" s="55" customFormat="1" ht="24.75" customHeight="1">
      <c r="A227" s="80"/>
      <c r="B227" s="143"/>
      <c r="C227" s="23" t="s">
        <v>267</v>
      </c>
      <c r="D227" s="117">
        <v>2</v>
      </c>
      <c r="E227" s="116" t="s">
        <v>90</v>
      </c>
      <c r="F227" s="102">
        <v>400000</v>
      </c>
      <c r="G227" s="299" t="s">
        <v>110</v>
      </c>
      <c r="H227" s="312">
        <v>1</v>
      </c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</row>
    <row r="228" spans="1:68" s="55" customFormat="1" ht="25.5" customHeight="1">
      <c r="A228" s="80"/>
      <c r="B228" s="166"/>
      <c r="C228" s="23" t="s">
        <v>238</v>
      </c>
      <c r="D228" s="117">
        <v>1</v>
      </c>
      <c r="E228" s="116" t="s">
        <v>90</v>
      </c>
      <c r="F228" s="102">
        <v>200000</v>
      </c>
      <c r="G228" s="299" t="s">
        <v>170</v>
      </c>
      <c r="H228" s="312">
        <v>4</v>
      </c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</row>
    <row r="229" spans="1:68" s="55" customFormat="1" ht="21" customHeight="1">
      <c r="A229" s="80"/>
      <c r="B229" s="166"/>
      <c r="C229" s="23" t="s">
        <v>268</v>
      </c>
      <c r="D229" s="117">
        <v>2</v>
      </c>
      <c r="E229" s="116" t="s">
        <v>90</v>
      </c>
      <c r="F229" s="102">
        <v>200000</v>
      </c>
      <c r="G229" s="299" t="s">
        <v>129</v>
      </c>
      <c r="H229" s="312">
        <v>3</v>
      </c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</row>
    <row r="230" spans="1:68" s="55" customFormat="1" ht="23.25" customHeight="1">
      <c r="A230" s="80"/>
      <c r="B230" s="305"/>
      <c r="C230" s="23" t="s">
        <v>239</v>
      </c>
      <c r="D230" s="117">
        <v>1</v>
      </c>
      <c r="E230" s="116" t="s">
        <v>101</v>
      </c>
      <c r="F230" s="102">
        <v>1700000</v>
      </c>
      <c r="G230" s="299" t="s">
        <v>107</v>
      </c>
      <c r="H230" s="312">
        <v>2</v>
      </c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</row>
    <row r="231" spans="1:68" s="55" customFormat="1" ht="27.75" customHeight="1">
      <c r="A231" s="80"/>
      <c r="B231" s="166"/>
      <c r="C231" s="23" t="s">
        <v>404</v>
      </c>
      <c r="D231" s="117">
        <v>2</v>
      </c>
      <c r="E231" s="116" t="s">
        <v>101</v>
      </c>
      <c r="F231" s="102">
        <v>1000000</v>
      </c>
      <c r="G231" s="299" t="s">
        <v>105</v>
      </c>
      <c r="H231" s="312">
        <v>2</v>
      </c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</row>
    <row r="232" spans="1:68" s="55" customFormat="1" ht="16.5" customHeight="1">
      <c r="A232" s="8"/>
      <c r="B232" s="166"/>
      <c r="C232" s="23"/>
      <c r="D232" s="119"/>
      <c r="E232" s="16"/>
      <c r="F232" s="137"/>
      <c r="G232" s="63"/>
      <c r="H232" s="312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</row>
    <row r="233" spans="1:68" s="55" customFormat="1" ht="16.5" customHeight="1">
      <c r="A233" s="8" t="s">
        <v>12</v>
      </c>
      <c r="B233" s="214" t="s">
        <v>52</v>
      </c>
      <c r="C233" s="62" t="s">
        <v>58</v>
      </c>
      <c r="D233" s="119" t="s">
        <v>1</v>
      </c>
      <c r="E233" s="16"/>
      <c r="F233" s="134">
        <f>SUM(F234:F236)</f>
        <v>1210000</v>
      </c>
      <c r="G233" s="63"/>
      <c r="H233" s="312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</row>
    <row r="234" spans="1:68" s="55" customFormat="1" ht="20.25" customHeight="1">
      <c r="A234" s="8"/>
      <c r="B234" s="215"/>
      <c r="C234" s="23" t="s">
        <v>131</v>
      </c>
      <c r="D234" s="119">
        <v>2</v>
      </c>
      <c r="E234" s="16" t="s">
        <v>88</v>
      </c>
      <c r="F234" s="102">
        <v>150000</v>
      </c>
      <c r="G234" s="299" t="s">
        <v>130</v>
      </c>
      <c r="H234" s="312">
        <v>2</v>
      </c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</row>
    <row r="235" spans="1:68" s="55" customFormat="1" ht="18.75" customHeight="1">
      <c r="A235" s="8"/>
      <c r="B235" s="215"/>
      <c r="C235" s="23" t="s">
        <v>132</v>
      </c>
      <c r="D235" s="119">
        <v>2</v>
      </c>
      <c r="E235" s="16" t="s">
        <v>88</v>
      </c>
      <c r="F235" s="102">
        <v>60000</v>
      </c>
      <c r="G235" s="299" t="s">
        <v>130</v>
      </c>
      <c r="H235" s="312">
        <v>2</v>
      </c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</row>
    <row r="236" spans="1:68" s="55" customFormat="1" ht="19.5" customHeight="1">
      <c r="A236" s="8"/>
      <c r="B236" s="215"/>
      <c r="C236" s="23" t="s">
        <v>133</v>
      </c>
      <c r="D236" s="119" t="s">
        <v>210</v>
      </c>
      <c r="E236" s="16" t="s">
        <v>88</v>
      </c>
      <c r="F236" s="102">
        <v>1000000</v>
      </c>
      <c r="G236" s="299" t="s">
        <v>124</v>
      </c>
      <c r="H236" s="312">
        <v>2</v>
      </c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</row>
    <row r="237" spans="1:68" s="55" customFormat="1" ht="16.5" customHeight="1">
      <c r="A237" s="8"/>
      <c r="B237" s="166"/>
      <c r="C237" s="23"/>
      <c r="D237" s="119"/>
      <c r="E237" s="16"/>
      <c r="F237" s="137"/>
      <c r="G237" s="63"/>
      <c r="H237" s="312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</row>
    <row r="238" spans="1:68" s="55" customFormat="1" ht="16.5" customHeight="1">
      <c r="A238" s="8" t="s">
        <v>12</v>
      </c>
      <c r="B238" s="214" t="s">
        <v>53</v>
      </c>
      <c r="C238" s="62" t="s">
        <v>59</v>
      </c>
      <c r="D238" s="119"/>
      <c r="E238" s="108"/>
      <c r="F238" s="126">
        <f>SUM(F239:F246)</f>
        <v>172030000</v>
      </c>
      <c r="G238" s="63"/>
      <c r="H238" s="312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</row>
    <row r="239" spans="1:68" s="55" customFormat="1" ht="39" customHeight="1">
      <c r="A239" s="8"/>
      <c r="B239" s="215"/>
      <c r="C239" s="64" t="s">
        <v>85</v>
      </c>
      <c r="D239" s="119">
        <v>1</v>
      </c>
      <c r="E239" s="16" t="s">
        <v>101</v>
      </c>
      <c r="F239" s="102">
        <v>165000000</v>
      </c>
      <c r="G239" s="299" t="s">
        <v>170</v>
      </c>
      <c r="H239" s="312">
        <v>4</v>
      </c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</row>
    <row r="240" spans="1:68" s="55" customFormat="1" ht="22.5" customHeight="1">
      <c r="A240" s="8"/>
      <c r="B240" s="215"/>
      <c r="C240" s="64" t="s">
        <v>202</v>
      </c>
      <c r="D240" s="119">
        <v>2</v>
      </c>
      <c r="E240" s="16" t="s">
        <v>88</v>
      </c>
      <c r="F240" s="102">
        <v>165000</v>
      </c>
      <c r="G240" s="299" t="s">
        <v>130</v>
      </c>
      <c r="H240" s="312">
        <v>2</v>
      </c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</row>
    <row r="241" spans="1:68" s="55" customFormat="1" ht="22.5" customHeight="1">
      <c r="A241" s="8"/>
      <c r="B241" s="215"/>
      <c r="C241" s="64" t="s">
        <v>202</v>
      </c>
      <c r="D241" s="119">
        <v>2</v>
      </c>
      <c r="E241" s="16" t="s">
        <v>88</v>
      </c>
      <c r="F241" s="102">
        <v>165000</v>
      </c>
      <c r="G241" s="299" t="s">
        <v>124</v>
      </c>
      <c r="H241" s="312">
        <v>2</v>
      </c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</row>
    <row r="242" spans="1:68" s="55" customFormat="1" ht="22.5" customHeight="1">
      <c r="A242" s="8"/>
      <c r="B242" s="215"/>
      <c r="C242" s="64" t="s">
        <v>86</v>
      </c>
      <c r="D242" s="119">
        <v>2</v>
      </c>
      <c r="E242" s="16" t="s">
        <v>88</v>
      </c>
      <c r="F242" s="102">
        <v>3000000</v>
      </c>
      <c r="G242" s="299" t="s">
        <v>107</v>
      </c>
      <c r="H242" s="312">
        <v>2</v>
      </c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</row>
    <row r="243" spans="1:68" s="55" customFormat="1" ht="22.5" customHeight="1">
      <c r="A243" s="8"/>
      <c r="B243" s="166"/>
      <c r="C243" s="64" t="s">
        <v>203</v>
      </c>
      <c r="D243" s="119" t="s">
        <v>210</v>
      </c>
      <c r="E243" s="16" t="s">
        <v>101</v>
      </c>
      <c r="F243" s="102">
        <v>600000</v>
      </c>
      <c r="G243" s="299" t="s">
        <v>107</v>
      </c>
      <c r="H243" s="312">
        <v>2</v>
      </c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</row>
    <row r="244" spans="1:68" s="55" customFormat="1" ht="22.5" customHeight="1">
      <c r="A244" s="8"/>
      <c r="B244" s="166"/>
      <c r="C244" s="64" t="s">
        <v>204</v>
      </c>
      <c r="D244" s="119">
        <v>2</v>
      </c>
      <c r="E244" s="16" t="s">
        <v>88</v>
      </c>
      <c r="F244" s="102">
        <v>1000000</v>
      </c>
      <c r="G244" s="299" t="s">
        <v>125</v>
      </c>
      <c r="H244" s="312">
        <v>2</v>
      </c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</row>
    <row r="245" spans="1:68" s="55" customFormat="1" ht="22.5" customHeight="1">
      <c r="A245" s="8"/>
      <c r="B245" s="143"/>
      <c r="C245" s="64" t="s">
        <v>240</v>
      </c>
      <c r="D245" s="119">
        <v>2</v>
      </c>
      <c r="E245" s="16" t="s">
        <v>88</v>
      </c>
      <c r="F245" s="102">
        <v>1500000</v>
      </c>
      <c r="G245" s="299" t="s">
        <v>143</v>
      </c>
      <c r="H245" s="312">
        <v>3</v>
      </c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</row>
    <row r="246" spans="1:68" s="55" customFormat="1" ht="22.5" customHeight="1">
      <c r="A246" s="8"/>
      <c r="B246" s="143"/>
      <c r="C246" s="64" t="s">
        <v>99</v>
      </c>
      <c r="D246" s="119">
        <v>2</v>
      </c>
      <c r="E246" s="16" t="s">
        <v>88</v>
      </c>
      <c r="F246" s="102">
        <v>600000</v>
      </c>
      <c r="G246" s="299" t="s">
        <v>140</v>
      </c>
      <c r="H246" s="312">
        <v>1</v>
      </c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</row>
    <row r="247" spans="1:68" s="55" customFormat="1" ht="18.75" customHeight="1">
      <c r="A247" s="8"/>
      <c r="B247" s="143"/>
      <c r="C247" s="64"/>
      <c r="D247" s="119"/>
      <c r="E247" s="16"/>
      <c r="F247" s="102"/>
      <c r="G247" s="299"/>
      <c r="H247" s="312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</row>
    <row r="248" spans="1:68" s="55" customFormat="1" ht="18.75" customHeight="1">
      <c r="A248" s="8" t="s">
        <v>12</v>
      </c>
      <c r="B248" s="214" t="s">
        <v>54</v>
      </c>
      <c r="C248" s="62" t="s">
        <v>60</v>
      </c>
      <c r="D248" s="119" t="s">
        <v>1</v>
      </c>
      <c r="E248" s="16"/>
      <c r="F248" s="126">
        <f>SUM(F249:F254)</f>
        <v>14580000</v>
      </c>
      <c r="G248" s="63"/>
      <c r="H248" s="312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</row>
    <row r="249" spans="1:68" s="55" customFormat="1" ht="18.75" customHeight="1">
      <c r="A249" s="80"/>
      <c r="B249" s="166"/>
      <c r="C249" s="64" t="s">
        <v>241</v>
      </c>
      <c r="D249" s="119">
        <v>1</v>
      </c>
      <c r="E249" s="16" t="s">
        <v>90</v>
      </c>
      <c r="F249" s="102">
        <v>600000</v>
      </c>
      <c r="G249" s="60" t="s">
        <v>117</v>
      </c>
      <c r="H249" s="312">
        <v>4</v>
      </c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</row>
    <row r="250" spans="1:68" s="55" customFormat="1" ht="24" customHeight="1">
      <c r="A250" s="80"/>
      <c r="B250" s="215"/>
      <c r="C250" s="64" t="s">
        <v>166</v>
      </c>
      <c r="D250" s="119">
        <v>2</v>
      </c>
      <c r="E250" s="16" t="s">
        <v>88</v>
      </c>
      <c r="F250" s="102">
        <v>4000000</v>
      </c>
      <c r="G250" s="60" t="s">
        <v>143</v>
      </c>
      <c r="H250" s="312">
        <v>3</v>
      </c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</row>
    <row r="251" spans="1:68" s="55" customFormat="1" ht="23.25" customHeight="1">
      <c r="A251" s="80"/>
      <c r="B251" s="166"/>
      <c r="C251" s="64" t="s">
        <v>269</v>
      </c>
      <c r="D251" s="119">
        <v>1</v>
      </c>
      <c r="E251" s="16" t="s">
        <v>88</v>
      </c>
      <c r="F251" s="102">
        <v>9500000</v>
      </c>
      <c r="G251" s="60" t="s">
        <v>170</v>
      </c>
      <c r="H251" s="312">
        <v>4</v>
      </c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</row>
    <row r="252" spans="1:68" s="180" customFormat="1" ht="24.75" customHeight="1">
      <c r="A252" s="181"/>
      <c r="B252" s="215"/>
      <c r="C252" s="64" t="s">
        <v>270</v>
      </c>
      <c r="D252" s="107">
        <v>2</v>
      </c>
      <c r="E252" s="16" t="s">
        <v>88</v>
      </c>
      <c r="F252" s="178">
        <v>230000</v>
      </c>
      <c r="G252" s="60" t="s">
        <v>207</v>
      </c>
      <c r="H252" s="313">
        <v>1</v>
      </c>
      <c r="I252" s="200"/>
      <c r="J252" s="200"/>
      <c r="K252" s="200"/>
      <c r="L252" s="200"/>
      <c r="M252" s="200"/>
      <c r="N252" s="200"/>
      <c r="O252" s="200"/>
      <c r="P252" s="200"/>
      <c r="Q252" s="200"/>
      <c r="R252" s="200"/>
      <c r="S252" s="200"/>
      <c r="T252" s="200"/>
      <c r="U252" s="200"/>
      <c r="V252" s="200"/>
      <c r="W252" s="200"/>
      <c r="X252" s="200"/>
      <c r="Y252" s="200"/>
      <c r="Z252" s="200"/>
      <c r="AA252" s="200"/>
      <c r="AB252" s="200"/>
      <c r="AC252" s="200"/>
      <c r="AD252" s="200"/>
      <c r="AE252" s="200"/>
      <c r="AF252" s="200"/>
      <c r="AG252" s="200"/>
      <c r="AH252" s="200"/>
      <c r="AI252" s="200"/>
      <c r="AJ252" s="200"/>
      <c r="AK252" s="200"/>
      <c r="AL252" s="200"/>
      <c r="AM252" s="200"/>
      <c r="AN252" s="200"/>
      <c r="AO252" s="200"/>
      <c r="AP252" s="200"/>
      <c r="AQ252" s="200"/>
      <c r="AR252" s="200"/>
      <c r="AS252" s="200"/>
      <c r="AT252" s="200"/>
      <c r="AU252" s="200"/>
      <c r="AV252" s="200"/>
      <c r="AW252" s="200"/>
      <c r="AX252" s="200"/>
      <c r="AY252" s="200"/>
      <c r="AZ252" s="200"/>
      <c r="BA252" s="200"/>
      <c r="BB252" s="200"/>
      <c r="BC252" s="200"/>
      <c r="BD252" s="200"/>
      <c r="BE252" s="200"/>
      <c r="BF252" s="200"/>
      <c r="BG252" s="200"/>
      <c r="BH252" s="200"/>
      <c r="BI252" s="200"/>
      <c r="BJ252" s="200"/>
      <c r="BK252" s="200"/>
      <c r="BL252" s="200"/>
      <c r="BM252" s="200"/>
      <c r="BN252" s="200"/>
      <c r="BO252" s="200"/>
      <c r="BP252" s="200"/>
    </row>
    <row r="253" spans="1:68" s="55" customFormat="1" ht="21" customHeight="1">
      <c r="A253" s="80"/>
      <c r="B253" s="166"/>
      <c r="C253" s="64" t="s">
        <v>242</v>
      </c>
      <c r="D253" s="119">
        <v>1</v>
      </c>
      <c r="E253" s="16" t="s">
        <v>90</v>
      </c>
      <c r="F253" s="102">
        <v>100000</v>
      </c>
      <c r="G253" s="60" t="s">
        <v>119</v>
      </c>
      <c r="H253" s="312">
        <v>4</v>
      </c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</row>
    <row r="254" spans="1:68" s="55" customFormat="1" ht="30" customHeight="1">
      <c r="A254" s="80"/>
      <c r="B254" s="166"/>
      <c r="C254" s="64" t="s">
        <v>405</v>
      </c>
      <c r="D254" s="119">
        <v>2</v>
      </c>
      <c r="E254" s="16" t="s">
        <v>101</v>
      </c>
      <c r="F254" s="102">
        <v>150000</v>
      </c>
      <c r="G254" s="60" t="s">
        <v>142</v>
      </c>
      <c r="H254" s="312">
        <v>2</v>
      </c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</row>
    <row r="255" spans="1:68" s="55" customFormat="1" ht="18.75" customHeight="1">
      <c r="A255" s="8"/>
      <c r="B255" s="143"/>
      <c r="C255" s="64"/>
      <c r="D255" s="119"/>
      <c r="E255" s="16"/>
      <c r="F255" s="102"/>
      <c r="G255" s="299"/>
      <c r="H255" s="312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</row>
    <row r="256" spans="1:68" s="55" customFormat="1" ht="18.75" customHeight="1">
      <c r="A256" s="8" t="s">
        <v>12</v>
      </c>
      <c r="B256" s="214" t="s">
        <v>55</v>
      </c>
      <c r="C256" s="62" t="s">
        <v>61</v>
      </c>
      <c r="D256" s="119" t="s">
        <v>1</v>
      </c>
      <c r="E256" s="100"/>
      <c r="F256" s="126">
        <f>SUM(F257:F263)</f>
        <v>2700000</v>
      </c>
      <c r="G256" s="63"/>
      <c r="H256" s="312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</row>
    <row r="257" spans="1:68" s="55" customFormat="1" ht="18.75" customHeight="1">
      <c r="A257" s="8"/>
      <c r="B257" s="166"/>
      <c r="C257" s="64" t="s">
        <v>271</v>
      </c>
      <c r="D257" s="119">
        <v>2</v>
      </c>
      <c r="E257" s="100" t="s">
        <v>88</v>
      </c>
      <c r="F257" s="102">
        <v>250000</v>
      </c>
      <c r="G257" s="60" t="s">
        <v>107</v>
      </c>
      <c r="H257" s="312">
        <v>2</v>
      </c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</row>
    <row r="258" spans="1:68" s="55" customFormat="1" ht="18.75" customHeight="1">
      <c r="A258" s="8"/>
      <c r="B258" s="143"/>
      <c r="C258" s="64" t="s">
        <v>272</v>
      </c>
      <c r="D258" s="119">
        <v>2</v>
      </c>
      <c r="E258" s="100" t="s">
        <v>88</v>
      </c>
      <c r="F258" s="102">
        <v>800000</v>
      </c>
      <c r="G258" s="60" t="s">
        <v>107</v>
      </c>
      <c r="H258" s="312">
        <v>2</v>
      </c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</row>
    <row r="259" spans="1:68" s="55" customFormat="1" ht="24.75" customHeight="1">
      <c r="A259" s="8"/>
      <c r="B259" s="166"/>
      <c r="C259" s="64" t="s">
        <v>406</v>
      </c>
      <c r="D259" s="119">
        <v>2</v>
      </c>
      <c r="E259" s="100" t="s">
        <v>88</v>
      </c>
      <c r="F259" s="102">
        <v>200000</v>
      </c>
      <c r="G259" s="60" t="s">
        <v>169</v>
      </c>
      <c r="H259" s="312">
        <v>1</v>
      </c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</row>
    <row r="260" spans="1:68" s="55" customFormat="1" ht="18.75" customHeight="1">
      <c r="A260" s="8"/>
      <c r="B260" s="166"/>
      <c r="C260" s="64" t="s">
        <v>273</v>
      </c>
      <c r="D260" s="119">
        <v>1</v>
      </c>
      <c r="E260" s="116" t="s">
        <v>88</v>
      </c>
      <c r="F260" s="102">
        <v>550000</v>
      </c>
      <c r="G260" s="60" t="s">
        <v>117</v>
      </c>
      <c r="H260" s="312">
        <v>4</v>
      </c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</row>
    <row r="261" spans="1:68" s="55" customFormat="1" ht="18" customHeight="1">
      <c r="A261" s="8"/>
      <c r="B261" s="166"/>
      <c r="C261" s="64" t="s">
        <v>87</v>
      </c>
      <c r="D261" s="119">
        <v>2</v>
      </c>
      <c r="E261" s="116" t="s">
        <v>88</v>
      </c>
      <c r="F261" s="102">
        <v>150000</v>
      </c>
      <c r="G261" s="60" t="s">
        <v>124</v>
      </c>
      <c r="H261" s="312">
        <v>2</v>
      </c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</row>
    <row r="262" spans="1:68" s="55" customFormat="1" ht="24.75" customHeight="1">
      <c r="A262" s="8"/>
      <c r="B262" s="215"/>
      <c r="C262" s="64" t="s">
        <v>407</v>
      </c>
      <c r="D262" s="119">
        <v>2</v>
      </c>
      <c r="E262" s="116" t="s">
        <v>88</v>
      </c>
      <c r="F262" s="102">
        <v>200000</v>
      </c>
      <c r="G262" s="60" t="s">
        <v>103</v>
      </c>
      <c r="H262" s="312">
        <v>2</v>
      </c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</row>
    <row r="263" spans="1:68" s="55" customFormat="1" ht="18.75" customHeight="1">
      <c r="A263" s="8"/>
      <c r="B263" s="166"/>
      <c r="C263" s="64" t="s">
        <v>274</v>
      </c>
      <c r="D263" s="119">
        <v>2</v>
      </c>
      <c r="E263" s="100" t="s">
        <v>88</v>
      </c>
      <c r="F263" s="102">
        <v>550000</v>
      </c>
      <c r="G263" s="60" t="s">
        <v>412</v>
      </c>
      <c r="H263" s="312">
        <v>4</v>
      </c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</row>
    <row r="264" spans="1:68" s="55" customFormat="1" ht="18.75" customHeight="1">
      <c r="A264" s="8"/>
      <c r="B264" s="143"/>
      <c r="C264" s="64"/>
      <c r="D264" s="119"/>
      <c r="E264" s="16"/>
      <c r="F264" s="102"/>
      <c r="G264" s="299"/>
      <c r="H264" s="312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</row>
    <row r="265" spans="1:68" s="55" customFormat="1" ht="18.75" customHeight="1">
      <c r="A265" s="189" t="s">
        <v>12</v>
      </c>
      <c r="B265" s="217" t="s">
        <v>56</v>
      </c>
      <c r="C265" s="190" t="s">
        <v>62</v>
      </c>
      <c r="D265" s="191" t="s">
        <v>1</v>
      </c>
      <c r="E265" s="192"/>
      <c r="F265" s="193">
        <f>SUM(F266:F268)</f>
        <v>6540000</v>
      </c>
      <c r="G265" s="63"/>
      <c r="H265" s="312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</row>
    <row r="266" spans="1:68" s="201" customFormat="1" ht="18.75" customHeight="1">
      <c r="A266" s="8"/>
      <c r="B266" s="143"/>
      <c r="C266" s="64" t="s">
        <v>167</v>
      </c>
      <c r="D266" s="119" t="s">
        <v>210</v>
      </c>
      <c r="E266" s="100" t="s">
        <v>90</v>
      </c>
      <c r="F266" s="102">
        <v>3000000</v>
      </c>
      <c r="G266" s="300" t="s">
        <v>112</v>
      </c>
      <c r="H266" s="312">
        <v>2</v>
      </c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202"/>
      <c r="AR266" s="77"/>
      <c r="AS266" s="77"/>
      <c r="AT266" s="77"/>
      <c r="AU266" s="77"/>
      <c r="AV266" s="77"/>
      <c r="AW266" s="77"/>
      <c r="AX266" s="77"/>
      <c r="AY266" s="77"/>
      <c r="AZ266" s="77"/>
      <c r="BA266" s="77"/>
      <c r="BB266" s="77"/>
      <c r="BC266" s="77"/>
      <c r="BD266" s="77"/>
      <c r="BE266" s="77"/>
      <c r="BF266" s="77"/>
      <c r="BG266" s="77"/>
      <c r="BH266" s="77"/>
      <c r="BI266" s="77"/>
      <c r="BJ266" s="77"/>
      <c r="BK266" s="77"/>
      <c r="BL266" s="77"/>
      <c r="BM266" s="77"/>
      <c r="BN266" s="77"/>
      <c r="BO266" s="77"/>
      <c r="BP266" s="77"/>
    </row>
    <row r="267" spans="1:68" s="201" customFormat="1" ht="18.75" customHeight="1">
      <c r="A267" s="8"/>
      <c r="B267" s="215"/>
      <c r="C267" s="64" t="s">
        <v>243</v>
      </c>
      <c r="D267" s="119">
        <v>2</v>
      </c>
      <c r="E267" s="100" t="s">
        <v>90</v>
      </c>
      <c r="F267" s="102">
        <v>40000</v>
      </c>
      <c r="G267" s="300" t="s">
        <v>124</v>
      </c>
      <c r="H267" s="312">
        <v>2</v>
      </c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202"/>
      <c r="AR267" s="77"/>
      <c r="AS267" s="77"/>
      <c r="AT267" s="77"/>
      <c r="AU267" s="77"/>
      <c r="AV267" s="77"/>
      <c r="AW267" s="77"/>
      <c r="AX267" s="77"/>
      <c r="AY267" s="77"/>
      <c r="AZ267" s="77"/>
      <c r="BA267" s="77"/>
      <c r="BB267" s="77"/>
      <c r="BC267" s="77"/>
      <c r="BD267" s="77"/>
      <c r="BE267" s="77"/>
      <c r="BF267" s="77"/>
      <c r="BG267" s="77"/>
      <c r="BH267" s="77"/>
      <c r="BI267" s="77"/>
      <c r="BJ267" s="77"/>
      <c r="BK267" s="77"/>
      <c r="BL267" s="77"/>
      <c r="BM267" s="77"/>
      <c r="BN267" s="77"/>
      <c r="BO267" s="77"/>
      <c r="BP267" s="77"/>
    </row>
    <row r="268" spans="1:68" s="201" customFormat="1" ht="23.25" customHeight="1">
      <c r="A268" s="8"/>
      <c r="B268" s="296"/>
      <c r="C268" s="64" t="s">
        <v>151</v>
      </c>
      <c r="D268" s="119" t="s">
        <v>210</v>
      </c>
      <c r="E268" s="100" t="s">
        <v>90</v>
      </c>
      <c r="F268" s="102">
        <v>3500000</v>
      </c>
      <c r="G268" s="300" t="s">
        <v>112</v>
      </c>
      <c r="H268" s="312">
        <v>2</v>
      </c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202"/>
      <c r="AR268" s="77"/>
      <c r="AS268" s="77"/>
      <c r="AT268" s="77"/>
      <c r="AU268" s="77"/>
      <c r="AV268" s="77"/>
      <c r="AW268" s="77"/>
      <c r="AX268" s="77"/>
      <c r="AY268" s="77"/>
      <c r="AZ268" s="77"/>
      <c r="BA268" s="77"/>
      <c r="BB268" s="77"/>
      <c r="BC268" s="77"/>
      <c r="BD268" s="77"/>
      <c r="BE268" s="77"/>
      <c r="BF268" s="77"/>
      <c r="BG268" s="77"/>
      <c r="BH268" s="77"/>
      <c r="BI268" s="77"/>
      <c r="BJ268" s="77"/>
      <c r="BK268" s="77"/>
      <c r="BL268" s="77"/>
      <c r="BM268" s="77"/>
      <c r="BN268" s="77"/>
      <c r="BO268" s="77"/>
      <c r="BP268" s="77"/>
    </row>
    <row r="269" spans="1:68" s="55" customFormat="1" ht="18.75" customHeight="1">
      <c r="A269" s="8"/>
      <c r="B269" s="143"/>
      <c r="C269" s="64"/>
      <c r="D269" s="119"/>
      <c r="E269" s="16"/>
      <c r="F269" s="102"/>
      <c r="G269" s="299"/>
      <c r="H269" s="312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</row>
    <row r="270" spans="1:68" s="55" customFormat="1" ht="15.75" customHeight="1">
      <c r="A270" s="194" t="s">
        <v>12</v>
      </c>
      <c r="B270" s="218" t="s">
        <v>57</v>
      </c>
      <c r="C270" s="195" t="s">
        <v>63</v>
      </c>
      <c r="D270" s="196"/>
      <c r="E270" s="197"/>
      <c r="F270" s="198">
        <f>SUM(F271:F276)</f>
        <v>7956179</v>
      </c>
      <c r="G270" s="63"/>
      <c r="H270" s="312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4"/>
    </row>
    <row r="271" spans="1:68" s="55" customFormat="1" ht="20.25" customHeight="1">
      <c r="A271" s="8"/>
      <c r="B271" s="166"/>
      <c r="C271" s="26" t="s">
        <v>244</v>
      </c>
      <c r="D271" s="119">
        <v>2</v>
      </c>
      <c r="E271" s="100" t="s">
        <v>101</v>
      </c>
      <c r="F271" s="102">
        <v>1196179</v>
      </c>
      <c r="G271" s="60" t="s">
        <v>142</v>
      </c>
      <c r="H271" s="312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4"/>
    </row>
    <row r="272" spans="1:68" s="55" customFormat="1" ht="21" customHeight="1">
      <c r="A272" s="8"/>
      <c r="B272" s="166"/>
      <c r="C272" s="26" t="s">
        <v>245</v>
      </c>
      <c r="D272" s="147">
        <v>1</v>
      </c>
      <c r="E272" s="100" t="s">
        <v>90</v>
      </c>
      <c r="F272" s="102">
        <v>110000</v>
      </c>
      <c r="G272" s="60" t="s">
        <v>117</v>
      </c>
      <c r="H272" s="312">
        <v>4</v>
      </c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4"/>
    </row>
    <row r="273" spans="1:68" s="55" customFormat="1" ht="21" customHeight="1">
      <c r="A273" s="8"/>
      <c r="B273" s="166"/>
      <c r="C273" s="26" t="s">
        <v>168</v>
      </c>
      <c r="D273" s="147">
        <v>2</v>
      </c>
      <c r="E273" s="100" t="s">
        <v>410</v>
      </c>
      <c r="F273" s="102">
        <v>650000</v>
      </c>
      <c r="G273" s="60" t="s">
        <v>169</v>
      </c>
      <c r="H273" s="312">
        <v>1</v>
      </c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4"/>
    </row>
    <row r="274" spans="1:68" s="55" customFormat="1" ht="27" customHeight="1">
      <c r="A274" s="8"/>
      <c r="B274" s="166"/>
      <c r="C274" s="26" t="s">
        <v>246</v>
      </c>
      <c r="D274" s="147">
        <v>1</v>
      </c>
      <c r="E274" s="100" t="s">
        <v>408</v>
      </c>
      <c r="F274" s="102">
        <v>300000</v>
      </c>
      <c r="G274" s="60" t="s">
        <v>119</v>
      </c>
      <c r="H274" s="312">
        <v>4</v>
      </c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4"/>
    </row>
    <row r="275" spans="1:68" s="55" customFormat="1" ht="30" customHeight="1">
      <c r="A275" s="8"/>
      <c r="B275" s="166"/>
      <c r="C275" s="26" t="s">
        <v>205</v>
      </c>
      <c r="D275" s="147">
        <v>2</v>
      </c>
      <c r="E275" s="100" t="s">
        <v>101</v>
      </c>
      <c r="F275" s="102">
        <v>500000</v>
      </c>
      <c r="G275" s="60" t="s">
        <v>107</v>
      </c>
      <c r="H275" s="312">
        <v>2</v>
      </c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4"/>
    </row>
    <row r="276" spans="1:68" s="55" customFormat="1" ht="21.75" customHeight="1">
      <c r="A276" s="8"/>
      <c r="B276" s="166"/>
      <c r="C276" s="26" t="s">
        <v>247</v>
      </c>
      <c r="D276" s="147">
        <v>1</v>
      </c>
      <c r="E276" s="16" t="s">
        <v>90</v>
      </c>
      <c r="F276" s="102">
        <v>5200000</v>
      </c>
      <c r="G276" s="60" t="s">
        <v>117</v>
      </c>
      <c r="H276" s="312">
        <v>4</v>
      </c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4"/>
    </row>
    <row r="277" spans="1:68" s="55" customFormat="1" ht="18" customHeight="1">
      <c r="A277" s="8"/>
      <c r="B277" s="166"/>
      <c r="C277" s="26"/>
      <c r="D277" s="147"/>
      <c r="E277" s="16"/>
      <c r="F277" s="102"/>
      <c r="G277" s="60"/>
      <c r="H277" s="312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4"/>
    </row>
    <row r="278" spans="1:68" s="55" customFormat="1" ht="21.75" customHeight="1">
      <c r="A278" s="83"/>
      <c r="B278" s="219" t="s">
        <v>138</v>
      </c>
      <c r="C278" s="75" t="s">
        <v>137</v>
      </c>
      <c r="D278" s="147"/>
      <c r="E278" s="100"/>
      <c r="F278" s="207">
        <f>SUM(F279)+F284</f>
        <v>4600000</v>
      </c>
      <c r="G278" s="63"/>
      <c r="H278" s="312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4"/>
    </row>
    <row r="279" spans="1:68" s="55" customFormat="1" ht="20.25" customHeight="1">
      <c r="A279" s="8" t="s">
        <v>12</v>
      </c>
      <c r="B279" s="210" t="s">
        <v>67</v>
      </c>
      <c r="C279" s="21" t="s">
        <v>71</v>
      </c>
      <c r="D279" s="33"/>
      <c r="E279" s="100"/>
      <c r="F279" s="148">
        <f>SUM(F280:F282)</f>
        <v>3600000</v>
      </c>
      <c r="G279" s="63"/>
      <c r="H279" s="312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4"/>
    </row>
    <row r="280" spans="1:68" s="55" customFormat="1" ht="27" customHeight="1">
      <c r="A280" s="85"/>
      <c r="B280" s="215"/>
      <c r="C280" s="26" t="s">
        <v>206</v>
      </c>
      <c r="D280" s="147">
        <v>2</v>
      </c>
      <c r="E280" s="16" t="s">
        <v>101</v>
      </c>
      <c r="F280" s="102">
        <v>1600000</v>
      </c>
      <c r="G280" s="60" t="s">
        <v>107</v>
      </c>
      <c r="H280" s="312">
        <v>2</v>
      </c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4"/>
    </row>
    <row r="281" spans="1:68" s="55" customFormat="1" ht="17.25" customHeight="1">
      <c r="A281" s="85"/>
      <c r="B281" s="220"/>
      <c r="C281" s="26" t="s">
        <v>248</v>
      </c>
      <c r="D281" s="147">
        <v>2</v>
      </c>
      <c r="E281" s="16" t="s">
        <v>101</v>
      </c>
      <c r="F281" s="102">
        <v>500000</v>
      </c>
      <c r="G281" s="60" t="s">
        <v>107</v>
      </c>
      <c r="H281" s="312">
        <v>2</v>
      </c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4"/>
    </row>
    <row r="282" spans="1:68" s="55" customFormat="1" ht="28.5" customHeight="1">
      <c r="A282" s="85"/>
      <c r="B282" s="220"/>
      <c r="C282" s="26" t="s">
        <v>249</v>
      </c>
      <c r="D282" s="147">
        <v>2</v>
      </c>
      <c r="E282" s="100" t="s">
        <v>90</v>
      </c>
      <c r="F282" s="102">
        <v>1500000</v>
      </c>
      <c r="G282" s="60" t="s">
        <v>237</v>
      </c>
      <c r="H282" s="312">
        <v>4</v>
      </c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4"/>
    </row>
    <row r="283" spans="1:68" s="55" customFormat="1" ht="18.75" customHeight="1">
      <c r="A283" s="8"/>
      <c r="B283" s="143"/>
      <c r="C283" s="64"/>
      <c r="D283" s="119"/>
      <c r="E283" s="16"/>
      <c r="F283" s="102"/>
      <c r="G283" s="299"/>
      <c r="H283" s="312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4"/>
    </row>
    <row r="284" spans="1:68" s="55" customFormat="1" ht="24" customHeight="1">
      <c r="A284" s="8" t="s">
        <v>12</v>
      </c>
      <c r="B284" s="214" t="s">
        <v>64</v>
      </c>
      <c r="C284" s="20" t="s">
        <v>65</v>
      </c>
      <c r="D284" s="119" t="s">
        <v>1</v>
      </c>
      <c r="E284" s="108"/>
      <c r="F284" s="148">
        <f>SUM(F285:F285)</f>
        <v>1000000</v>
      </c>
      <c r="G284" s="63"/>
      <c r="H284" s="31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  <c r="BE284" s="61"/>
      <c r="BF284" s="61"/>
      <c r="BG284" s="61"/>
      <c r="BH284" s="61"/>
      <c r="BI284" s="61"/>
      <c r="BJ284" s="61"/>
      <c r="BK284" s="61"/>
      <c r="BL284" s="61"/>
      <c r="BM284" s="61"/>
      <c r="BN284" s="61"/>
      <c r="BO284" s="61"/>
      <c r="BP284" s="61"/>
    </row>
    <row r="285" spans="1:68" s="55" customFormat="1" ht="20.25" customHeight="1">
      <c r="A285" s="8"/>
      <c r="B285" s="166"/>
      <c r="C285" s="26" t="s">
        <v>152</v>
      </c>
      <c r="D285" s="147" t="s">
        <v>210</v>
      </c>
      <c r="E285" s="100" t="s">
        <v>101</v>
      </c>
      <c r="F285" s="102">
        <v>1000000</v>
      </c>
      <c r="G285" s="60" t="s">
        <v>104</v>
      </c>
      <c r="H285" s="311">
        <v>2</v>
      </c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  <c r="BE285" s="61"/>
      <c r="BF285" s="61"/>
      <c r="BG285" s="61"/>
      <c r="BH285" s="61"/>
      <c r="BI285" s="61"/>
      <c r="BJ285" s="61"/>
      <c r="BK285" s="61"/>
      <c r="BL285" s="61"/>
      <c r="BM285" s="61"/>
      <c r="BN285" s="61"/>
      <c r="BO285" s="61"/>
      <c r="BP285" s="61"/>
    </row>
    <row r="286" spans="1:68" s="55" customFormat="1" ht="24.75" customHeight="1">
      <c r="A286" s="8"/>
      <c r="B286" s="166"/>
      <c r="C286" s="26"/>
      <c r="D286" s="147"/>
      <c r="E286" s="16"/>
      <c r="F286" s="186"/>
      <c r="G286" s="60"/>
      <c r="H286" s="31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  <c r="BE286" s="61"/>
      <c r="BF286" s="61"/>
      <c r="BG286" s="61"/>
      <c r="BH286" s="61"/>
      <c r="BI286" s="61"/>
      <c r="BJ286" s="61"/>
      <c r="BK286" s="61"/>
      <c r="BL286" s="61"/>
      <c r="BM286" s="61"/>
      <c r="BN286" s="61"/>
      <c r="BO286" s="61"/>
      <c r="BP286" s="61"/>
    </row>
    <row r="287" spans="1:68" s="55" customFormat="1" ht="24.75" customHeight="1">
      <c r="A287" s="8"/>
      <c r="B287" s="166"/>
      <c r="C287" s="26"/>
      <c r="D287" s="147"/>
      <c r="E287" s="16"/>
      <c r="F287" s="186">
        <f>SUM(F288)</f>
        <v>29000000</v>
      </c>
      <c r="G287" s="60"/>
      <c r="H287" s="31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  <c r="BE287" s="61"/>
      <c r="BF287" s="61"/>
      <c r="BG287" s="61"/>
      <c r="BH287" s="61"/>
      <c r="BI287" s="61"/>
      <c r="BJ287" s="61"/>
      <c r="BK287" s="61"/>
      <c r="BL287" s="61"/>
      <c r="BM287" s="61"/>
      <c r="BN287" s="61"/>
      <c r="BO287" s="61"/>
      <c r="BP287" s="61"/>
    </row>
    <row r="288" spans="1:68" s="55" customFormat="1" ht="22.5" customHeight="1">
      <c r="A288" s="8"/>
      <c r="B288" s="210" t="s">
        <v>144</v>
      </c>
      <c r="C288" s="21" t="s">
        <v>145</v>
      </c>
      <c r="D288" s="147"/>
      <c r="E288" s="16"/>
      <c r="F288" s="148">
        <f>SUM(F289)+F290+F291+F292</f>
        <v>29000000</v>
      </c>
      <c r="G288" s="60"/>
      <c r="H288" s="312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</row>
    <row r="289" spans="1:68" s="55" customFormat="1" ht="33.75" customHeight="1">
      <c r="A289" s="8"/>
      <c r="B289" s="221"/>
      <c r="C289" s="26" t="s">
        <v>278</v>
      </c>
      <c r="D289" s="149">
        <v>2</v>
      </c>
      <c r="E289" s="16" t="s">
        <v>408</v>
      </c>
      <c r="F289" s="102">
        <v>2000000</v>
      </c>
      <c r="G289" s="60" t="s">
        <v>104</v>
      </c>
      <c r="H289" s="312">
        <v>2</v>
      </c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</row>
    <row r="290" spans="1:68" s="55" customFormat="1" ht="29.25" customHeight="1">
      <c r="A290" s="8"/>
      <c r="B290" s="221"/>
      <c r="C290" s="26" t="s">
        <v>278</v>
      </c>
      <c r="D290" s="149">
        <v>1</v>
      </c>
      <c r="E290" s="16" t="s">
        <v>408</v>
      </c>
      <c r="F290" s="102">
        <v>2000000</v>
      </c>
      <c r="G290" s="60" t="s">
        <v>143</v>
      </c>
      <c r="H290" s="312">
        <v>3</v>
      </c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</row>
    <row r="291" spans="1:68" s="55" customFormat="1" ht="33.75" customHeight="1">
      <c r="A291" s="8"/>
      <c r="B291" s="221"/>
      <c r="C291" s="26" t="s">
        <v>275</v>
      </c>
      <c r="D291" s="149">
        <v>2</v>
      </c>
      <c r="E291" s="16" t="s">
        <v>209</v>
      </c>
      <c r="F291" s="102">
        <v>22000000</v>
      </c>
      <c r="G291" s="60" t="s">
        <v>110</v>
      </c>
      <c r="H291" s="312">
        <v>1</v>
      </c>
      <c r="I291" s="316">
        <v>44470</v>
      </c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</row>
    <row r="292" spans="1:68" s="55" customFormat="1" ht="29.25" customHeight="1">
      <c r="A292" s="8"/>
      <c r="B292" s="221"/>
      <c r="C292" s="26" t="s">
        <v>276</v>
      </c>
      <c r="D292" s="149">
        <v>1</v>
      </c>
      <c r="E292" s="16" t="s">
        <v>409</v>
      </c>
      <c r="F292" s="102">
        <v>3000000</v>
      </c>
      <c r="G292" s="60" t="s">
        <v>140</v>
      </c>
      <c r="H292" s="312">
        <v>3</v>
      </c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</row>
    <row r="293" spans="1:68" s="55" customFormat="1" ht="19.5" customHeight="1">
      <c r="A293" s="8"/>
      <c r="B293" s="44"/>
      <c r="C293" s="90"/>
      <c r="D293" s="147"/>
      <c r="E293" s="16"/>
      <c r="F293" s="102"/>
      <c r="G293" s="60"/>
      <c r="H293" s="307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  <c r="BH293" s="61"/>
      <c r="BI293" s="61"/>
      <c r="BJ293" s="61"/>
      <c r="BK293" s="61"/>
      <c r="BL293" s="61"/>
      <c r="BM293" s="61"/>
      <c r="BN293" s="61"/>
      <c r="BO293" s="61"/>
      <c r="BP293" s="61"/>
    </row>
    <row r="294" spans="1:68" s="55" customFormat="1" ht="21.75" customHeight="1">
      <c r="A294" s="82" t="s">
        <v>66</v>
      </c>
      <c r="B294" s="166"/>
      <c r="C294" s="188" t="s">
        <v>212</v>
      </c>
      <c r="D294" s="157"/>
      <c r="E294" s="108"/>
      <c r="F294" s="303">
        <f>SUM(F6)+F11+F28+F40+F62+F67+F78+F85+F136+F150+F169+F197+F219+F223+F278+F287</f>
        <v>1419111179</v>
      </c>
      <c r="G294" s="63"/>
      <c r="H294" s="306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</row>
    <row r="295" spans="6:7" ht="15.75">
      <c r="F295" s="32"/>
      <c r="G295" s="206"/>
    </row>
    <row r="296" spans="6:7" ht="15.75">
      <c r="F296" s="32"/>
      <c r="G296" s="206"/>
    </row>
    <row r="297" spans="6:7" ht="15.75">
      <c r="F297" s="32"/>
      <c r="G297" s="206"/>
    </row>
    <row r="298" spans="6:7" ht="15.75">
      <c r="F298" s="32"/>
      <c r="G298" s="206"/>
    </row>
    <row r="299" spans="6:7" ht="15.75">
      <c r="F299" s="32"/>
      <c r="G299" s="206"/>
    </row>
    <row r="300" spans="6:7" ht="15.75">
      <c r="F300" s="32"/>
      <c r="G300" s="206"/>
    </row>
    <row r="301" spans="6:7" ht="15.75">
      <c r="F301" s="32"/>
      <c r="G301" s="206"/>
    </row>
    <row r="302" spans="6:7" ht="15.75">
      <c r="F302" s="32"/>
      <c r="G302" s="206"/>
    </row>
    <row r="303" spans="6:7" ht="15.75">
      <c r="F303" s="32"/>
      <c r="G303" s="206"/>
    </row>
    <row r="304" spans="6:7" ht="15.75">
      <c r="F304" s="32"/>
      <c r="G304" s="206"/>
    </row>
    <row r="305" spans="6:7" ht="15.75">
      <c r="F305" s="32"/>
      <c r="G305" s="206"/>
    </row>
    <row r="306" spans="6:7" ht="15.75">
      <c r="F306" s="32"/>
      <c r="G306" s="206"/>
    </row>
    <row r="307" spans="6:7" ht="15.75">
      <c r="F307" s="32"/>
      <c r="G307" s="206"/>
    </row>
    <row r="308" spans="6:7" ht="15.75">
      <c r="F308" s="32"/>
      <c r="G308" s="206"/>
    </row>
    <row r="309" spans="6:7" ht="15.75">
      <c r="F309" s="32"/>
      <c r="G309" s="206"/>
    </row>
    <row r="310" spans="6:7" ht="15.75">
      <c r="F310" s="32"/>
      <c r="G310" s="206"/>
    </row>
    <row r="311" spans="6:7" ht="15.75">
      <c r="F311" s="32"/>
      <c r="G311" s="206"/>
    </row>
    <row r="312" spans="6:7" ht="15.75">
      <c r="F312" s="32"/>
      <c r="G312" s="206"/>
    </row>
    <row r="313" spans="6:7" ht="15.75">
      <c r="F313" s="32"/>
      <c r="G313" s="206"/>
    </row>
    <row r="314" spans="6:7" ht="15.75">
      <c r="F314" s="32"/>
      <c r="G314" s="206"/>
    </row>
    <row r="315" spans="6:7" ht="15.75">
      <c r="F315" s="32"/>
      <c r="G315" s="206"/>
    </row>
    <row r="316" spans="6:7" ht="15.75">
      <c r="F316" s="32"/>
      <c r="G316" s="206"/>
    </row>
    <row r="317" spans="6:7" ht="15.75">
      <c r="F317" s="32"/>
      <c r="G317" s="206"/>
    </row>
    <row r="318" spans="6:7" ht="15.75">
      <c r="F318" s="32"/>
      <c r="G318" s="206"/>
    </row>
    <row r="319" spans="6:7" ht="15.75">
      <c r="F319" s="32"/>
      <c r="G319" s="206"/>
    </row>
    <row r="320" spans="6:7" ht="15.75">
      <c r="F320" s="32"/>
      <c r="G320" s="206"/>
    </row>
    <row r="321" spans="6:7" ht="15.75">
      <c r="F321" s="32"/>
      <c r="G321" s="206"/>
    </row>
    <row r="322" spans="6:7" ht="15.75">
      <c r="F322" s="32"/>
      <c r="G322" s="206"/>
    </row>
    <row r="323" spans="6:7" ht="15.75">
      <c r="F323" s="32"/>
      <c r="G323" s="206"/>
    </row>
    <row r="324" spans="6:7" ht="15.75">
      <c r="F324" s="32"/>
      <c r="G324" s="206"/>
    </row>
    <row r="325" spans="6:7" ht="15.75">
      <c r="F325" s="32"/>
      <c r="G325" s="206"/>
    </row>
    <row r="326" spans="6:7" ht="15.75">
      <c r="F326" s="32"/>
      <c r="G326" s="206"/>
    </row>
    <row r="327" spans="6:7" ht="15.75">
      <c r="F327" s="32"/>
      <c r="G327" s="206"/>
    </row>
    <row r="328" spans="6:7" ht="15.75">
      <c r="F328" s="32"/>
      <c r="G328" s="206"/>
    </row>
    <row r="329" spans="6:7" ht="15.75">
      <c r="F329" s="32"/>
      <c r="G329" s="206"/>
    </row>
    <row r="330" spans="6:7" ht="15.75">
      <c r="F330" s="32"/>
      <c r="G330" s="206"/>
    </row>
    <row r="331" spans="6:7" ht="15.75">
      <c r="F331" s="32"/>
      <c r="G331" s="206"/>
    </row>
    <row r="332" spans="6:7" ht="15.75">
      <c r="F332" s="32"/>
      <c r="G332" s="206"/>
    </row>
    <row r="333" spans="6:7" ht="15.75">
      <c r="F333" s="32"/>
      <c r="G333" s="206"/>
    </row>
    <row r="334" spans="6:7" ht="15.75">
      <c r="F334" s="32"/>
      <c r="G334" s="206"/>
    </row>
    <row r="335" spans="6:7" ht="15.75">
      <c r="F335" s="32"/>
      <c r="G335" s="206"/>
    </row>
    <row r="336" spans="6:7" ht="15.75">
      <c r="F336" s="32"/>
      <c r="G336" s="206"/>
    </row>
    <row r="337" spans="6:7" ht="15.75">
      <c r="F337" s="32"/>
      <c r="G337" s="206"/>
    </row>
    <row r="338" spans="6:7" ht="15.75">
      <c r="F338" s="32"/>
      <c r="G338" s="206"/>
    </row>
    <row r="339" spans="6:7" ht="15.75">
      <c r="F339" s="32"/>
      <c r="G339" s="206"/>
    </row>
    <row r="340" spans="6:7" ht="15.75">
      <c r="F340" s="32"/>
      <c r="G340" s="206"/>
    </row>
    <row r="341" spans="6:7" ht="15.75">
      <c r="F341" s="32"/>
      <c r="G341" s="206"/>
    </row>
    <row r="342" spans="6:7" ht="15.75">
      <c r="F342" s="32"/>
      <c r="G342" s="206"/>
    </row>
    <row r="343" spans="6:7" ht="15.75">
      <c r="F343" s="32"/>
      <c r="G343" s="206"/>
    </row>
    <row r="344" spans="6:7" ht="15.75">
      <c r="F344" s="32"/>
      <c r="G344" s="206"/>
    </row>
    <row r="345" spans="6:7" ht="15.75">
      <c r="F345" s="32"/>
      <c r="G345" s="206"/>
    </row>
    <row r="346" spans="6:7" ht="15.75">
      <c r="F346" s="32"/>
      <c r="G346" s="206"/>
    </row>
    <row r="347" spans="6:7" ht="15.75">
      <c r="F347" s="32"/>
      <c r="G347" s="206"/>
    </row>
    <row r="348" spans="6:7" ht="15.75">
      <c r="F348" s="32"/>
      <c r="G348" s="206"/>
    </row>
    <row r="349" spans="6:7" ht="15.75">
      <c r="F349" s="32"/>
      <c r="G349" s="206"/>
    </row>
    <row r="350" spans="6:7" ht="15.75">
      <c r="F350" s="32"/>
      <c r="G350" s="206"/>
    </row>
    <row r="351" spans="6:7" ht="15.75">
      <c r="F351" s="32"/>
      <c r="G351" s="206"/>
    </row>
    <row r="352" spans="6:7" ht="15.75">
      <c r="F352" s="32"/>
      <c r="G352" s="206"/>
    </row>
    <row r="353" spans="6:7" ht="15.75">
      <c r="F353" s="32"/>
      <c r="G353" s="206"/>
    </row>
    <row r="354" spans="6:7" ht="15.75">
      <c r="F354" s="32"/>
      <c r="G354" s="206"/>
    </row>
    <row r="355" spans="6:7" ht="15.75">
      <c r="F355" s="32"/>
      <c r="G355" s="206"/>
    </row>
    <row r="356" spans="6:7" ht="15.75">
      <c r="F356" s="32"/>
      <c r="G356" s="206"/>
    </row>
    <row r="357" spans="6:7" ht="15.75">
      <c r="F357" s="32"/>
      <c r="G357" s="206"/>
    </row>
    <row r="358" spans="6:7" ht="15.75">
      <c r="F358" s="32"/>
      <c r="G358" s="206"/>
    </row>
    <row r="359" spans="6:7" ht="15.75">
      <c r="F359" s="32"/>
      <c r="G359" s="206"/>
    </row>
    <row r="360" spans="6:7" ht="15.75">
      <c r="F360" s="32"/>
      <c r="G360" s="206"/>
    </row>
    <row r="361" spans="6:7" ht="15.75">
      <c r="F361" s="32"/>
      <c r="G361" s="206"/>
    </row>
    <row r="362" spans="6:7" ht="15.75">
      <c r="F362" s="32"/>
      <c r="G362" s="206"/>
    </row>
    <row r="363" spans="6:7" ht="15.75">
      <c r="F363" s="32"/>
      <c r="G363" s="206"/>
    </row>
    <row r="364" spans="6:7" ht="15.75">
      <c r="F364" s="32"/>
      <c r="G364" s="206"/>
    </row>
    <row r="365" spans="6:7" ht="15.75">
      <c r="F365" s="32"/>
      <c r="G365" s="206"/>
    </row>
    <row r="366" spans="6:7" ht="15.75">
      <c r="F366" s="32"/>
      <c r="G366" s="206"/>
    </row>
    <row r="367" spans="6:7" ht="15.75">
      <c r="F367" s="32"/>
      <c r="G367" s="206"/>
    </row>
    <row r="368" spans="6:7" ht="15.75">
      <c r="F368" s="32"/>
      <c r="G368" s="206"/>
    </row>
    <row r="369" spans="6:7" ht="15.75">
      <c r="F369" s="32"/>
      <c r="G369" s="206"/>
    </row>
    <row r="370" spans="6:7" ht="15.75">
      <c r="F370" s="32"/>
      <c r="G370" s="206"/>
    </row>
    <row r="371" spans="6:7" ht="15.75">
      <c r="F371" s="32"/>
      <c r="G371" s="206"/>
    </row>
    <row r="372" spans="6:7" ht="15.75">
      <c r="F372" s="32"/>
      <c r="G372" s="206"/>
    </row>
    <row r="373" spans="6:7" ht="15.75">
      <c r="F373" s="32"/>
      <c r="G373" s="206"/>
    </row>
    <row r="374" spans="6:7" ht="15.75">
      <c r="F374" s="32"/>
      <c r="G374" s="206"/>
    </row>
    <row r="375" spans="6:7" ht="15.75">
      <c r="F375" s="32"/>
      <c r="G375" s="206"/>
    </row>
    <row r="376" spans="6:7" ht="15.75">
      <c r="F376" s="32"/>
      <c r="G376" s="206"/>
    </row>
    <row r="377" spans="6:7" ht="15.75">
      <c r="F377" s="32"/>
      <c r="G377" s="206"/>
    </row>
    <row r="378" spans="6:7" ht="15.75">
      <c r="F378" s="32"/>
      <c r="G378" s="206"/>
    </row>
    <row r="379" spans="6:7" ht="15.75">
      <c r="F379" s="32"/>
      <c r="G379" s="206"/>
    </row>
    <row r="380" spans="6:7" ht="15.75">
      <c r="F380" s="32"/>
      <c r="G380" s="206"/>
    </row>
    <row r="381" spans="6:7" ht="15.75">
      <c r="F381" s="32"/>
      <c r="G381" s="206"/>
    </row>
    <row r="382" spans="6:7" ht="15.75">
      <c r="F382" s="32"/>
      <c r="G382" s="206"/>
    </row>
    <row r="383" spans="6:7" ht="15.75">
      <c r="F383" s="32"/>
      <c r="G383" s="206"/>
    </row>
    <row r="384" spans="6:7" ht="15.75">
      <c r="F384" s="32"/>
      <c r="G384" s="206"/>
    </row>
    <row r="385" spans="6:7" ht="15.75">
      <c r="F385" s="32"/>
      <c r="G385" s="206"/>
    </row>
    <row r="386" spans="6:7" ht="15.75">
      <c r="F386" s="32"/>
      <c r="G386" s="206"/>
    </row>
    <row r="387" spans="6:7" ht="15.75">
      <c r="F387" s="32"/>
      <c r="G387" s="206"/>
    </row>
    <row r="388" spans="6:7" ht="15.75">
      <c r="F388" s="32"/>
      <c r="G388" s="206"/>
    </row>
    <row r="389" spans="6:7" ht="15.75">
      <c r="F389" s="32"/>
      <c r="G389" s="206"/>
    </row>
    <row r="390" spans="6:7" ht="15.75">
      <c r="F390" s="32"/>
      <c r="G390" s="206"/>
    </row>
    <row r="391" spans="6:7" ht="15.75">
      <c r="F391" s="32"/>
      <c r="G391" s="206"/>
    </row>
    <row r="392" spans="6:7" ht="15.75">
      <c r="F392" s="32"/>
      <c r="G392" s="206"/>
    </row>
    <row r="393" spans="6:7" ht="15.75">
      <c r="F393" s="32"/>
      <c r="G393" s="206"/>
    </row>
    <row r="394" spans="6:7" ht="15.75">
      <c r="F394" s="32"/>
      <c r="G394" s="206"/>
    </row>
    <row r="395" spans="6:7" ht="15.75">
      <c r="F395" s="32"/>
      <c r="G395" s="206"/>
    </row>
    <row r="396" spans="6:7" ht="15.75">
      <c r="F396" s="32"/>
      <c r="G396" s="206"/>
    </row>
    <row r="397" spans="6:7" ht="15.75">
      <c r="F397" s="32"/>
      <c r="G397" s="206"/>
    </row>
    <row r="398" spans="6:7" ht="15.75">
      <c r="F398" s="32"/>
      <c r="G398" s="206"/>
    </row>
    <row r="399" spans="6:7" ht="15.75">
      <c r="F399" s="32"/>
      <c r="G399" s="206"/>
    </row>
    <row r="400" spans="6:7" ht="15.75">
      <c r="F400" s="32"/>
      <c r="G400" s="206"/>
    </row>
    <row r="401" spans="6:7" ht="15.75">
      <c r="F401" s="32"/>
      <c r="G401" s="206"/>
    </row>
    <row r="402" spans="6:7" ht="15.75">
      <c r="F402" s="32"/>
      <c r="G402" s="206"/>
    </row>
    <row r="403" spans="6:7" ht="15.75">
      <c r="F403" s="32"/>
      <c r="G403" s="206"/>
    </row>
    <row r="404" spans="6:7" ht="15.75">
      <c r="F404" s="32"/>
      <c r="G404" s="206"/>
    </row>
    <row r="405" spans="6:7" ht="15.75">
      <c r="F405" s="32"/>
      <c r="G405" s="206"/>
    </row>
    <row r="406" spans="6:7" ht="15.75">
      <c r="F406" s="32"/>
      <c r="G406" s="206"/>
    </row>
    <row r="407" spans="6:7" ht="15.75">
      <c r="F407" s="32"/>
      <c r="G407" s="206"/>
    </row>
    <row r="408" spans="6:7" ht="15.75">
      <c r="F408" s="32"/>
      <c r="G408" s="206"/>
    </row>
    <row r="409" spans="6:7" ht="15.75">
      <c r="F409" s="32"/>
      <c r="G409" s="206"/>
    </row>
    <row r="410" spans="6:7" ht="15.75">
      <c r="F410" s="32"/>
      <c r="G410" s="206"/>
    </row>
    <row r="411" spans="6:7" ht="15.75">
      <c r="F411" s="32"/>
      <c r="G411" s="206"/>
    </row>
    <row r="412" spans="6:7" ht="15.75">
      <c r="F412" s="32"/>
      <c r="G412" s="206"/>
    </row>
    <row r="413" spans="6:7" ht="15.75">
      <c r="F413" s="32"/>
      <c r="G413" s="206"/>
    </row>
    <row r="414" spans="6:7" ht="15.75">
      <c r="F414" s="32"/>
      <c r="G414" s="206"/>
    </row>
    <row r="415" spans="6:7" ht="15.75">
      <c r="F415" s="32"/>
      <c r="G415" s="206"/>
    </row>
    <row r="416" spans="6:7" ht="15.75">
      <c r="F416" s="32"/>
      <c r="G416" s="206"/>
    </row>
    <row r="417" spans="6:7" ht="15.75">
      <c r="F417" s="32"/>
      <c r="G417" s="206"/>
    </row>
    <row r="418" spans="6:7" ht="15.75">
      <c r="F418" s="32"/>
      <c r="G418" s="206"/>
    </row>
    <row r="419" spans="6:7" ht="15.75">
      <c r="F419" s="32"/>
      <c r="G419" s="206"/>
    </row>
    <row r="420" spans="6:7" ht="15.75">
      <c r="F420" s="32"/>
      <c r="G420" s="206"/>
    </row>
    <row r="421" spans="6:7" ht="15.75">
      <c r="F421" s="32"/>
      <c r="G421" s="206"/>
    </row>
    <row r="422" spans="6:7" ht="15.75">
      <c r="F422" s="32"/>
      <c r="G422" s="206"/>
    </row>
    <row r="423" spans="6:7" ht="15.75">
      <c r="F423" s="32"/>
      <c r="G423" s="206"/>
    </row>
    <row r="424" spans="6:7" ht="15.75">
      <c r="F424" s="32"/>
      <c r="G424" s="206"/>
    </row>
    <row r="425" spans="6:7" ht="15.75">
      <c r="F425" s="32"/>
      <c r="G425" s="206"/>
    </row>
    <row r="426" spans="6:7" ht="15.75">
      <c r="F426" s="32"/>
      <c r="G426" s="206"/>
    </row>
    <row r="427" spans="6:7" ht="15.75">
      <c r="F427" s="32"/>
      <c r="G427" s="206"/>
    </row>
    <row r="428" spans="6:7" ht="15.75">
      <c r="F428" s="32"/>
      <c r="G428" s="206"/>
    </row>
    <row r="429" spans="6:7" ht="15.75">
      <c r="F429" s="32"/>
      <c r="G429" s="206"/>
    </row>
    <row r="430" spans="6:7" ht="15.75">
      <c r="F430" s="32"/>
      <c r="G430" s="206"/>
    </row>
    <row r="431" spans="6:7" ht="15.75">
      <c r="F431" s="32"/>
      <c r="G431" s="206"/>
    </row>
    <row r="432" spans="6:7" ht="15.75">
      <c r="F432" s="32"/>
      <c r="G432" s="206"/>
    </row>
    <row r="433" spans="6:7" ht="15.75">
      <c r="F433" s="32"/>
      <c r="G433" s="206"/>
    </row>
    <row r="434" spans="6:7" ht="15.75">
      <c r="F434" s="32"/>
      <c r="G434" s="206"/>
    </row>
    <row r="435" spans="6:7" ht="15.75">
      <c r="F435" s="32"/>
      <c r="G435" s="206"/>
    </row>
    <row r="436" spans="6:7" ht="15.75">
      <c r="F436" s="32"/>
      <c r="G436" s="206"/>
    </row>
    <row r="437" spans="6:7" ht="15.75">
      <c r="F437" s="32"/>
      <c r="G437" s="206"/>
    </row>
    <row r="438" spans="6:7" ht="15.75">
      <c r="F438" s="32"/>
      <c r="G438" s="206"/>
    </row>
    <row r="439" spans="6:7" ht="15.75">
      <c r="F439" s="32"/>
      <c r="G439" s="206"/>
    </row>
    <row r="440" spans="6:7" ht="15.75">
      <c r="F440" s="32"/>
      <c r="G440" s="206"/>
    </row>
    <row r="441" spans="6:7" ht="15.75">
      <c r="F441" s="32"/>
      <c r="G441" s="206"/>
    </row>
    <row r="442" spans="6:7" ht="15.75">
      <c r="F442" s="32"/>
      <c r="G442" s="206"/>
    </row>
    <row r="443" spans="6:7" ht="15.75">
      <c r="F443" s="32"/>
      <c r="G443" s="206"/>
    </row>
    <row r="444" spans="6:7" ht="15.75">
      <c r="F444" s="32"/>
      <c r="G444" s="206"/>
    </row>
    <row r="445" spans="6:7" ht="15.75">
      <c r="F445" s="32"/>
      <c r="G445" s="206"/>
    </row>
    <row r="446" spans="6:7" ht="15.75">
      <c r="F446" s="32"/>
      <c r="G446" s="206"/>
    </row>
    <row r="447" spans="6:7" ht="15.75">
      <c r="F447" s="32"/>
      <c r="G447" s="206"/>
    </row>
    <row r="448" spans="6:7" ht="15.75">
      <c r="F448" s="32"/>
      <c r="G448" s="206"/>
    </row>
    <row r="449" spans="6:7" ht="15.75">
      <c r="F449" s="32"/>
      <c r="G449" s="206"/>
    </row>
    <row r="450" spans="6:7" ht="15.75">
      <c r="F450" s="32"/>
      <c r="G450" s="206"/>
    </row>
    <row r="451" spans="6:7" ht="15.75">
      <c r="F451" s="32"/>
      <c r="G451" s="206"/>
    </row>
    <row r="452" spans="6:7" ht="15.75">
      <c r="F452" s="32"/>
      <c r="G452" s="206"/>
    </row>
    <row r="453" spans="6:7" ht="15.75">
      <c r="F453" s="32"/>
      <c r="G453" s="206"/>
    </row>
    <row r="454" spans="6:7" ht="15.75">
      <c r="F454" s="32"/>
      <c r="G454" s="206"/>
    </row>
    <row r="455" spans="6:7" ht="15.75">
      <c r="F455" s="32"/>
      <c r="G455" s="206"/>
    </row>
    <row r="456" spans="6:7" ht="15.75">
      <c r="F456" s="32"/>
      <c r="G456" s="206"/>
    </row>
    <row r="457" spans="6:7" ht="15.75">
      <c r="F457" s="32"/>
      <c r="G457" s="206"/>
    </row>
    <row r="458" spans="6:7" ht="15.75">
      <c r="F458" s="32"/>
      <c r="G458" s="206"/>
    </row>
    <row r="459" spans="6:7" ht="15.75">
      <c r="F459" s="32"/>
      <c r="G459" s="206"/>
    </row>
    <row r="460" spans="6:7" ht="15.75">
      <c r="F460" s="32"/>
      <c r="G460" s="206"/>
    </row>
    <row r="461" spans="6:7" ht="15.75">
      <c r="F461" s="32"/>
      <c r="G461" s="206"/>
    </row>
    <row r="462" spans="6:7" ht="15.75">
      <c r="F462" s="32"/>
      <c r="G462" s="206"/>
    </row>
    <row r="463" spans="6:7" ht="15.75">
      <c r="F463" s="32"/>
      <c r="G463" s="206"/>
    </row>
    <row r="464" spans="6:7" ht="15.75">
      <c r="F464" s="32"/>
      <c r="G464" s="206"/>
    </row>
    <row r="465" spans="6:7" ht="15.75">
      <c r="F465" s="32"/>
      <c r="G465" s="206"/>
    </row>
    <row r="466" spans="6:7" ht="15.75">
      <c r="F466" s="32"/>
      <c r="G466" s="206"/>
    </row>
    <row r="467" spans="6:7" ht="15.75">
      <c r="F467" s="32"/>
      <c r="G467" s="206"/>
    </row>
    <row r="468" spans="6:7" ht="15.75">
      <c r="F468" s="32"/>
      <c r="G468" s="206"/>
    </row>
    <row r="469" spans="6:7" ht="15.75">
      <c r="F469" s="32"/>
      <c r="G469" s="206"/>
    </row>
    <row r="470" spans="6:7" ht="15.75">
      <c r="F470" s="32"/>
      <c r="G470" s="206"/>
    </row>
    <row r="471" spans="6:7" ht="15.75">
      <c r="F471" s="32"/>
      <c r="G471" s="206"/>
    </row>
    <row r="472" spans="6:7" ht="15.75">
      <c r="F472" s="32"/>
      <c r="G472" s="206"/>
    </row>
    <row r="473" spans="6:7" ht="15.75">
      <c r="F473" s="32"/>
      <c r="G473" s="206"/>
    </row>
    <row r="474" spans="6:7" ht="15.75">
      <c r="F474" s="32"/>
      <c r="G474" s="206"/>
    </row>
    <row r="475" spans="6:7" ht="15.75">
      <c r="F475" s="32"/>
      <c r="G475" s="206"/>
    </row>
    <row r="476" spans="6:7" ht="15.75">
      <c r="F476" s="32"/>
      <c r="G476" s="206"/>
    </row>
    <row r="477" spans="6:7" ht="15.75">
      <c r="F477" s="32"/>
      <c r="G477" s="206"/>
    </row>
    <row r="478" spans="6:7" ht="15.75">
      <c r="F478" s="32"/>
      <c r="G478" s="206"/>
    </row>
    <row r="479" spans="6:7" ht="15.75">
      <c r="F479" s="32"/>
      <c r="G479" s="206"/>
    </row>
    <row r="480" spans="6:7" ht="15.75">
      <c r="F480" s="32"/>
      <c r="G480" s="206"/>
    </row>
    <row r="481" spans="6:7" ht="15.75">
      <c r="F481" s="32"/>
      <c r="G481" s="206"/>
    </row>
    <row r="482" spans="6:7" ht="15.75">
      <c r="F482" s="32"/>
      <c r="G482" s="206"/>
    </row>
    <row r="483" spans="6:7" ht="15.75">
      <c r="F483" s="32"/>
      <c r="G483" s="206"/>
    </row>
    <row r="484" spans="6:7" ht="15.75">
      <c r="F484" s="32"/>
      <c r="G484" s="206"/>
    </row>
    <row r="485" spans="6:7" ht="15.75">
      <c r="F485" s="32"/>
      <c r="G485" s="206"/>
    </row>
    <row r="486" spans="6:7" ht="15.75">
      <c r="F486" s="32"/>
      <c r="G486" s="206"/>
    </row>
    <row r="487" spans="6:7" ht="15.75">
      <c r="F487" s="32"/>
      <c r="G487" s="206"/>
    </row>
    <row r="488" spans="6:7" ht="15.75">
      <c r="F488" s="32"/>
      <c r="G488" s="206"/>
    </row>
    <row r="489" spans="6:7" ht="15.75">
      <c r="F489" s="32"/>
      <c r="G489" s="206"/>
    </row>
    <row r="490" spans="6:7" ht="15.75">
      <c r="F490" s="32"/>
      <c r="G490" s="206"/>
    </row>
    <row r="491" spans="6:7" ht="15.75">
      <c r="F491" s="32"/>
      <c r="G491" s="206"/>
    </row>
    <row r="492" spans="6:7" ht="15.75">
      <c r="F492" s="32"/>
      <c r="G492" s="206"/>
    </row>
    <row r="493" spans="6:7" ht="15.75">
      <c r="F493" s="32"/>
      <c r="G493" s="206"/>
    </row>
    <row r="494" spans="6:7" ht="15.75">
      <c r="F494" s="32"/>
      <c r="G494" s="206"/>
    </row>
    <row r="495" spans="6:7" ht="15.75">
      <c r="F495" s="32"/>
      <c r="G495" s="206"/>
    </row>
    <row r="496" spans="6:7" ht="15.75">
      <c r="F496" s="32"/>
      <c r="G496" s="206"/>
    </row>
    <row r="497" spans="6:7" ht="15.75">
      <c r="F497" s="32"/>
      <c r="G497" s="206"/>
    </row>
    <row r="498" spans="6:7" ht="15.75">
      <c r="F498" s="32"/>
      <c r="G498" s="206"/>
    </row>
    <row r="499" spans="6:7" ht="15.75">
      <c r="F499" s="32"/>
      <c r="G499" s="206"/>
    </row>
    <row r="500" spans="6:7" ht="15.75">
      <c r="F500" s="32"/>
      <c r="G500" s="206"/>
    </row>
    <row r="501" spans="6:7" ht="15.75">
      <c r="F501" s="32"/>
      <c r="G501" s="206"/>
    </row>
    <row r="502" spans="6:7" ht="15.75">
      <c r="F502" s="32"/>
      <c r="G502" s="206"/>
    </row>
    <row r="503" spans="6:7" ht="15.75">
      <c r="F503" s="32"/>
      <c r="G503" s="206"/>
    </row>
    <row r="504" spans="6:7" ht="15.75">
      <c r="F504" s="32"/>
      <c r="G504" s="206"/>
    </row>
    <row r="505" spans="6:7" ht="15.75">
      <c r="F505" s="32"/>
      <c r="G505" s="206"/>
    </row>
    <row r="506" spans="6:7" ht="15.75">
      <c r="F506" s="32"/>
      <c r="G506" s="206"/>
    </row>
    <row r="507" spans="6:7" ht="15.75">
      <c r="F507" s="32"/>
      <c r="G507" s="206"/>
    </row>
    <row r="508" spans="6:7" ht="15.75">
      <c r="F508" s="32"/>
      <c r="G508" s="206"/>
    </row>
    <row r="509" spans="6:7" ht="15.75">
      <c r="F509" s="32"/>
      <c r="G509" s="206"/>
    </row>
    <row r="510" spans="6:7" ht="15.75">
      <c r="F510" s="32"/>
      <c r="G510" s="206"/>
    </row>
    <row r="511" spans="6:7" ht="15.75">
      <c r="F511" s="32"/>
      <c r="G511" s="206"/>
    </row>
    <row r="512" spans="6:7" ht="15.75">
      <c r="F512" s="32"/>
      <c r="G512" s="206"/>
    </row>
    <row r="513" spans="6:7" ht="15.75">
      <c r="F513" s="32"/>
      <c r="G513" s="206"/>
    </row>
    <row r="514" spans="6:7" ht="15.75">
      <c r="F514" s="32"/>
      <c r="G514" s="206"/>
    </row>
    <row r="515" spans="6:7" ht="15.75">
      <c r="F515" s="32"/>
      <c r="G515" s="206"/>
    </row>
    <row r="516" spans="6:7" ht="15.75">
      <c r="F516" s="32"/>
      <c r="G516" s="206"/>
    </row>
    <row r="517" spans="6:7" ht="15.75">
      <c r="F517" s="32"/>
      <c r="G517" s="206"/>
    </row>
    <row r="518" spans="6:7" ht="15.75">
      <c r="F518" s="32"/>
      <c r="G518" s="206"/>
    </row>
    <row r="519" spans="6:7" ht="15.75">
      <c r="F519" s="32"/>
      <c r="G519" s="206"/>
    </row>
    <row r="520" spans="6:7" ht="15.75">
      <c r="F520" s="32"/>
      <c r="G520" s="206"/>
    </row>
    <row r="521" spans="6:7" ht="15.75">
      <c r="F521" s="32"/>
      <c r="G521" s="206"/>
    </row>
    <row r="522" spans="6:7" ht="15.75">
      <c r="F522" s="32"/>
      <c r="G522" s="206"/>
    </row>
    <row r="523" spans="6:7" ht="15.75">
      <c r="F523" s="32"/>
      <c r="G523" s="206"/>
    </row>
    <row r="524" spans="6:7" ht="15.75">
      <c r="F524" s="32"/>
      <c r="G524" s="206"/>
    </row>
    <row r="525" spans="6:7" ht="15.75">
      <c r="F525" s="32"/>
      <c r="G525" s="206"/>
    </row>
    <row r="526" spans="6:7" ht="15.75">
      <c r="F526" s="32"/>
      <c r="G526" s="206"/>
    </row>
    <row r="527" spans="6:7" ht="15.75">
      <c r="F527" s="32"/>
      <c r="G527" s="206"/>
    </row>
    <row r="528" spans="6:7" ht="15.75">
      <c r="F528" s="32"/>
      <c r="G528" s="206"/>
    </row>
    <row r="529" spans="6:7" ht="15.75">
      <c r="F529" s="32"/>
      <c r="G529" s="206"/>
    </row>
    <row r="530" spans="6:7" ht="15.75">
      <c r="F530" s="32"/>
      <c r="G530" s="206"/>
    </row>
    <row r="531" spans="6:7" ht="15.75">
      <c r="F531" s="32"/>
      <c r="G531" s="206"/>
    </row>
    <row r="532" spans="6:7" ht="15.75">
      <c r="F532" s="32"/>
      <c r="G532" s="206"/>
    </row>
    <row r="533" spans="6:7" ht="15.75">
      <c r="F533" s="32"/>
      <c r="G533" s="206"/>
    </row>
    <row r="534" spans="6:7" ht="15.75">
      <c r="F534" s="32"/>
      <c r="G534" s="206"/>
    </row>
    <row r="535" spans="6:7" ht="15.75">
      <c r="F535" s="32"/>
      <c r="G535" s="206"/>
    </row>
    <row r="536" spans="6:7" ht="15.75">
      <c r="F536" s="32"/>
      <c r="G536" s="206"/>
    </row>
    <row r="537" spans="6:7" ht="15.75">
      <c r="F537" s="32"/>
      <c r="G537" s="206"/>
    </row>
    <row r="538" spans="6:7" ht="15.75">
      <c r="F538" s="32"/>
      <c r="G538" s="206"/>
    </row>
    <row r="539" spans="6:7" ht="15.75">
      <c r="F539" s="32"/>
      <c r="G539" s="206"/>
    </row>
    <row r="540" spans="6:7" ht="15.75">
      <c r="F540" s="32"/>
      <c r="G540" s="206"/>
    </row>
    <row r="541" spans="6:7" ht="15.75">
      <c r="F541" s="32"/>
      <c r="G541" s="206"/>
    </row>
    <row r="542" spans="6:7" ht="15.75">
      <c r="F542" s="32"/>
      <c r="G542" s="206"/>
    </row>
    <row r="543" spans="6:7" ht="15.75">
      <c r="F543" s="32"/>
      <c r="G543" s="206"/>
    </row>
    <row r="544" spans="6:7" ht="15.75">
      <c r="F544" s="32"/>
      <c r="G544" s="206"/>
    </row>
    <row r="545" spans="6:7" ht="15.75">
      <c r="F545" s="32"/>
      <c r="G545" s="206"/>
    </row>
    <row r="546" spans="6:7" ht="15.75">
      <c r="F546" s="32"/>
      <c r="G546" s="206"/>
    </row>
    <row r="547" spans="6:7" ht="15.75">
      <c r="F547" s="32"/>
      <c r="G547" s="206"/>
    </row>
    <row r="548" spans="6:7" ht="15.75">
      <c r="F548" s="32"/>
      <c r="G548" s="206"/>
    </row>
    <row r="549" spans="6:7" ht="15.75">
      <c r="F549" s="32"/>
      <c r="G549" s="206"/>
    </row>
    <row r="550" spans="6:7" ht="15.75">
      <c r="F550" s="32"/>
      <c r="G550" s="206"/>
    </row>
    <row r="551" spans="6:7" ht="15.75">
      <c r="F551" s="32"/>
      <c r="G551" s="206"/>
    </row>
    <row r="552" spans="6:7" ht="15.75">
      <c r="F552" s="32"/>
      <c r="G552" s="206"/>
    </row>
    <row r="553" spans="6:7" ht="15.75">
      <c r="F553" s="32"/>
      <c r="G553" s="206"/>
    </row>
    <row r="554" spans="6:7" ht="15.75">
      <c r="F554" s="32"/>
      <c r="G554" s="206"/>
    </row>
    <row r="555" spans="6:7" ht="15.75">
      <c r="F555" s="32"/>
      <c r="G555" s="206"/>
    </row>
    <row r="556" spans="6:7" ht="15.75">
      <c r="F556" s="32"/>
      <c r="G556" s="206"/>
    </row>
    <row r="557" spans="6:7" ht="15.75">
      <c r="F557" s="32"/>
      <c r="G557" s="206"/>
    </row>
    <row r="558" spans="6:7" ht="15.75">
      <c r="F558" s="32"/>
      <c r="G558" s="206"/>
    </row>
    <row r="559" spans="6:7" ht="15.75">
      <c r="F559" s="32"/>
      <c r="G559" s="206"/>
    </row>
    <row r="560" spans="6:7" ht="15.75">
      <c r="F560" s="32"/>
      <c r="G560" s="206"/>
    </row>
    <row r="561" spans="6:7" ht="15.75">
      <c r="F561" s="32"/>
      <c r="G561" s="206"/>
    </row>
    <row r="562" spans="6:7" ht="15.75">
      <c r="F562" s="32"/>
      <c r="G562" s="206"/>
    </row>
    <row r="563" spans="6:7" ht="15.75">
      <c r="F563" s="32"/>
      <c r="G563" s="206"/>
    </row>
    <row r="564" spans="6:7" ht="15.75">
      <c r="F564" s="32"/>
      <c r="G564" s="206"/>
    </row>
    <row r="565" spans="6:7" ht="15.75">
      <c r="F565" s="32"/>
      <c r="G565" s="206"/>
    </row>
    <row r="566" spans="6:7" ht="15.75">
      <c r="F566" s="32"/>
      <c r="G566" s="206"/>
    </row>
    <row r="567" spans="6:7" ht="15.75">
      <c r="F567" s="32"/>
      <c r="G567" s="206"/>
    </row>
    <row r="568" spans="6:7" ht="15.75">
      <c r="F568" s="32"/>
      <c r="G568" s="206"/>
    </row>
    <row r="569" spans="6:7" ht="15.75">
      <c r="F569" s="32"/>
      <c r="G569" s="206"/>
    </row>
    <row r="570" spans="6:7" ht="15.75">
      <c r="F570" s="32"/>
      <c r="G570" s="206"/>
    </row>
    <row r="571" spans="6:7" ht="15.75">
      <c r="F571" s="32"/>
      <c r="G571" s="206"/>
    </row>
    <row r="572" spans="6:7" ht="15.75">
      <c r="F572" s="32"/>
      <c r="G572" s="206"/>
    </row>
    <row r="573" spans="6:7" ht="15.75">
      <c r="F573" s="32"/>
      <c r="G573" s="206"/>
    </row>
    <row r="574" spans="6:7" ht="15.75">
      <c r="F574" s="32"/>
      <c r="G574" s="206"/>
    </row>
    <row r="575" spans="6:7" ht="15.75">
      <c r="F575" s="32"/>
      <c r="G575" s="206"/>
    </row>
    <row r="576" spans="6:7" ht="15.75">
      <c r="F576" s="32"/>
      <c r="G576" s="206"/>
    </row>
    <row r="577" spans="6:7" ht="15.75">
      <c r="F577" s="32"/>
      <c r="G577" s="206"/>
    </row>
    <row r="578" spans="6:7" ht="15.75">
      <c r="F578" s="32"/>
      <c r="G578" s="206"/>
    </row>
    <row r="579" spans="6:7" ht="15.75">
      <c r="F579" s="32"/>
      <c r="G579" s="206"/>
    </row>
    <row r="580" spans="6:7" ht="15.75">
      <c r="F580" s="32"/>
      <c r="G580" s="206"/>
    </row>
    <row r="581" spans="6:7" ht="15.75">
      <c r="F581" s="32"/>
      <c r="G581" s="206"/>
    </row>
    <row r="582" spans="6:7" ht="15.75">
      <c r="F582" s="32"/>
      <c r="G582" s="206"/>
    </row>
    <row r="583" spans="6:7" ht="15.75">
      <c r="F583" s="32"/>
      <c r="G583" s="206"/>
    </row>
    <row r="584" spans="6:7" ht="15.75">
      <c r="F584" s="32"/>
      <c r="G584" s="206"/>
    </row>
    <row r="585" spans="6:7" ht="15.75">
      <c r="F585" s="32"/>
      <c r="G585" s="206"/>
    </row>
    <row r="586" spans="6:7" ht="15.75">
      <c r="F586" s="32"/>
      <c r="G586" s="206"/>
    </row>
    <row r="587" spans="6:7" ht="15.75">
      <c r="F587" s="32"/>
      <c r="G587" s="206"/>
    </row>
    <row r="588" spans="6:7" ht="15.75">
      <c r="F588" s="32"/>
      <c r="G588" s="206"/>
    </row>
    <row r="589" spans="6:7" ht="15.75">
      <c r="F589" s="32"/>
      <c r="G589" s="206"/>
    </row>
    <row r="590" spans="6:7" ht="15.75">
      <c r="F590" s="32"/>
      <c r="G590" s="206"/>
    </row>
    <row r="591" spans="6:7" ht="15.75">
      <c r="F591" s="32"/>
      <c r="G591" s="206"/>
    </row>
    <row r="592" spans="6:7" ht="15.75">
      <c r="F592" s="32"/>
      <c r="G592" s="206"/>
    </row>
    <row r="593" spans="6:7" ht="15.75">
      <c r="F593" s="32"/>
      <c r="G593" s="206"/>
    </row>
    <row r="594" spans="6:7" ht="15.75">
      <c r="F594" s="32"/>
      <c r="G594" s="206"/>
    </row>
    <row r="595" spans="6:7" ht="15.75">
      <c r="F595" s="32"/>
      <c r="G595" s="206"/>
    </row>
    <row r="596" spans="6:7" ht="15.75">
      <c r="F596" s="32"/>
      <c r="G596" s="206"/>
    </row>
    <row r="597" spans="6:7" ht="15.75">
      <c r="F597" s="32"/>
      <c r="G597" s="206"/>
    </row>
    <row r="598" spans="6:7" ht="15.75">
      <c r="F598" s="32"/>
      <c r="G598" s="206"/>
    </row>
    <row r="599" spans="6:7" ht="15.75">
      <c r="F599" s="32"/>
      <c r="G599" s="206"/>
    </row>
    <row r="600" spans="6:7" ht="15.75">
      <c r="F600" s="32"/>
      <c r="G600" s="206"/>
    </row>
    <row r="601" spans="6:7" ht="15.75">
      <c r="F601" s="32"/>
      <c r="G601" s="206"/>
    </row>
    <row r="602" spans="6:7" ht="15.75">
      <c r="F602" s="32"/>
      <c r="G602" s="206"/>
    </row>
    <row r="603" spans="6:7" ht="15.75">
      <c r="F603" s="32"/>
      <c r="G603" s="206"/>
    </row>
    <row r="604" spans="6:7" ht="15.75">
      <c r="F604" s="32"/>
      <c r="G604" s="206"/>
    </row>
    <row r="605" spans="6:7" ht="15.75">
      <c r="F605" s="32"/>
      <c r="G605" s="206"/>
    </row>
    <row r="606" spans="6:7" ht="15.75">
      <c r="F606" s="32"/>
      <c r="G606" s="206"/>
    </row>
    <row r="607" spans="6:7" ht="15.75">
      <c r="F607" s="32"/>
      <c r="G607" s="206"/>
    </row>
    <row r="608" spans="6:7" ht="15.75">
      <c r="F608" s="32"/>
      <c r="G608" s="206"/>
    </row>
    <row r="609" spans="6:7" ht="15.75">
      <c r="F609" s="32"/>
      <c r="G609" s="206"/>
    </row>
    <row r="610" spans="6:7" ht="15.75">
      <c r="F610" s="32"/>
      <c r="G610" s="206"/>
    </row>
    <row r="611" spans="6:7" ht="15.75">
      <c r="F611" s="32"/>
      <c r="G611" s="206"/>
    </row>
    <row r="612" spans="6:7" ht="15.75">
      <c r="F612" s="32"/>
      <c r="G612" s="206"/>
    </row>
    <row r="613" spans="6:7" ht="15.75">
      <c r="F613" s="32"/>
      <c r="G613" s="206"/>
    </row>
    <row r="614" spans="6:7" ht="15.75">
      <c r="F614" s="32"/>
      <c r="G614" s="206"/>
    </row>
    <row r="615" spans="6:7" ht="15.75">
      <c r="F615" s="32"/>
      <c r="G615" s="206"/>
    </row>
    <row r="616" spans="6:7" ht="15.75">
      <c r="F616" s="32"/>
      <c r="G616" s="206"/>
    </row>
    <row r="617" spans="6:7" ht="15.75">
      <c r="F617" s="32"/>
      <c r="G617" s="206"/>
    </row>
    <row r="618" spans="6:7" ht="15.75">
      <c r="F618" s="32"/>
      <c r="G618" s="206"/>
    </row>
    <row r="619" spans="6:7" ht="15.75">
      <c r="F619" s="32"/>
      <c r="G619" s="206"/>
    </row>
    <row r="620" spans="6:7" ht="15.75">
      <c r="F620" s="32"/>
      <c r="G620" s="206"/>
    </row>
    <row r="621" spans="6:7" ht="15.75">
      <c r="F621" s="32"/>
      <c r="G621" s="206"/>
    </row>
    <row r="622" spans="6:7" ht="15.75">
      <c r="F622" s="32"/>
      <c r="G622" s="206"/>
    </row>
    <row r="623" spans="6:7" ht="15.75">
      <c r="F623" s="32"/>
      <c r="G623" s="206"/>
    </row>
    <row r="624" spans="6:7" ht="15.75">
      <c r="F624" s="32"/>
      <c r="G624" s="206"/>
    </row>
    <row r="625" spans="6:7" ht="15.75">
      <c r="F625" s="32"/>
      <c r="G625" s="206"/>
    </row>
    <row r="626" spans="6:7" ht="15.75">
      <c r="F626" s="32"/>
      <c r="G626" s="206"/>
    </row>
    <row r="627" spans="6:7" ht="15.75">
      <c r="F627" s="32"/>
      <c r="G627" s="206"/>
    </row>
    <row r="628" spans="6:7" ht="15.75">
      <c r="F628" s="32"/>
      <c r="G628" s="206"/>
    </row>
    <row r="629" spans="6:7" ht="15.75">
      <c r="F629" s="32"/>
      <c r="G629" s="206"/>
    </row>
    <row r="630" spans="6:7" ht="15.75">
      <c r="F630" s="32"/>
      <c r="G630" s="206"/>
    </row>
    <row r="631" spans="6:7" ht="15.75">
      <c r="F631" s="32"/>
      <c r="G631" s="206"/>
    </row>
    <row r="632" spans="6:7" ht="15.75">
      <c r="F632" s="32"/>
      <c r="G632" s="206"/>
    </row>
    <row r="633" spans="6:7" ht="15.75">
      <c r="F633" s="32"/>
      <c r="G633" s="206"/>
    </row>
    <row r="634" spans="6:7" ht="15.75">
      <c r="F634" s="32"/>
      <c r="G634" s="206"/>
    </row>
    <row r="635" spans="6:7" ht="15.75">
      <c r="F635" s="32"/>
      <c r="G635" s="206"/>
    </row>
    <row r="636" spans="6:7" ht="15.75">
      <c r="F636" s="32"/>
      <c r="G636" s="206"/>
    </row>
    <row r="637" spans="6:7" ht="15.75">
      <c r="F637" s="32"/>
      <c r="G637" s="206"/>
    </row>
    <row r="638" spans="6:7" ht="15.75">
      <c r="F638" s="32"/>
      <c r="G638" s="206"/>
    </row>
    <row r="639" spans="6:7" ht="15.75">
      <c r="F639" s="32"/>
      <c r="G639" s="206"/>
    </row>
    <row r="640" spans="6:7" ht="15.75">
      <c r="F640" s="32"/>
      <c r="G640" s="206"/>
    </row>
    <row r="641" spans="6:7" ht="15.75">
      <c r="F641" s="32"/>
      <c r="G641" s="206"/>
    </row>
    <row r="642" spans="6:7" ht="15.75">
      <c r="F642" s="32"/>
      <c r="G642" s="206"/>
    </row>
    <row r="643" spans="6:7" ht="15.75">
      <c r="F643" s="32"/>
      <c r="G643" s="206"/>
    </row>
    <row r="644" spans="6:7" ht="15.75">
      <c r="F644" s="32"/>
      <c r="G644" s="206"/>
    </row>
    <row r="645" spans="6:7" ht="15.75">
      <c r="F645" s="32"/>
      <c r="G645" s="206"/>
    </row>
    <row r="646" spans="6:7" ht="15.75">
      <c r="F646" s="32"/>
      <c r="G646" s="206"/>
    </row>
    <row r="647" spans="6:7" ht="15.75">
      <c r="F647" s="32"/>
      <c r="G647" s="206"/>
    </row>
    <row r="648" spans="6:7" ht="15.75">
      <c r="F648" s="32"/>
      <c r="G648" s="206"/>
    </row>
    <row r="649" spans="6:7" ht="15.75">
      <c r="F649" s="32"/>
      <c r="G649" s="206"/>
    </row>
    <row r="650" spans="6:7" ht="15.75">
      <c r="F650" s="32"/>
      <c r="G650" s="206"/>
    </row>
    <row r="651" spans="6:7" ht="15.75">
      <c r="F651" s="32"/>
      <c r="G651" s="206"/>
    </row>
    <row r="652" spans="6:7" ht="15.75">
      <c r="F652" s="32"/>
      <c r="G652" s="206"/>
    </row>
    <row r="653" spans="6:7" ht="15.75">
      <c r="F653" s="32"/>
      <c r="G653" s="206"/>
    </row>
    <row r="654" spans="6:7" ht="15.75">
      <c r="F654" s="32"/>
      <c r="G654" s="206"/>
    </row>
    <row r="655" spans="6:7" ht="15.75">
      <c r="F655" s="32"/>
      <c r="G655" s="206"/>
    </row>
    <row r="656" spans="6:7" ht="15.75">
      <c r="F656" s="32"/>
      <c r="G656" s="206"/>
    </row>
    <row r="657" spans="6:7" ht="15.75">
      <c r="F657" s="32"/>
      <c r="G657" s="206"/>
    </row>
    <row r="658" spans="6:7" ht="15.75">
      <c r="F658" s="32"/>
      <c r="G658" s="206"/>
    </row>
    <row r="659" spans="6:7" ht="15.75">
      <c r="F659" s="32"/>
      <c r="G659" s="206"/>
    </row>
    <row r="660" spans="6:7" ht="15.75">
      <c r="F660" s="32"/>
      <c r="G660" s="206"/>
    </row>
    <row r="661" spans="6:7" ht="15.75">
      <c r="F661" s="32"/>
      <c r="G661" s="206"/>
    </row>
    <row r="662" spans="6:7" ht="15.75">
      <c r="F662" s="32"/>
      <c r="G662" s="206"/>
    </row>
    <row r="663" spans="6:7" ht="15.75">
      <c r="F663" s="32"/>
      <c r="G663" s="206"/>
    </row>
    <row r="664" spans="6:7" ht="15.75">
      <c r="F664" s="32"/>
      <c r="G664" s="206"/>
    </row>
    <row r="665" spans="6:7" ht="15.75">
      <c r="F665" s="32"/>
      <c r="G665" s="206"/>
    </row>
    <row r="666" spans="6:7" ht="15.75">
      <c r="F666" s="32"/>
      <c r="G666" s="206"/>
    </row>
    <row r="667" spans="6:7" ht="15.75">
      <c r="F667" s="32"/>
      <c r="G667" s="206"/>
    </row>
    <row r="668" spans="6:7" ht="15.75">
      <c r="F668" s="32"/>
      <c r="G668" s="206"/>
    </row>
    <row r="669" spans="6:7" ht="15.75">
      <c r="F669" s="32"/>
      <c r="G669" s="206"/>
    </row>
    <row r="670" spans="6:7" ht="15.75">
      <c r="F670" s="32"/>
      <c r="G670" s="206"/>
    </row>
    <row r="671" spans="6:7" ht="15.75">
      <c r="F671" s="32"/>
      <c r="G671" s="206"/>
    </row>
    <row r="672" spans="6:7" ht="15.75">
      <c r="F672" s="32"/>
      <c r="G672" s="206"/>
    </row>
    <row r="673" spans="6:7" ht="15.75">
      <c r="F673" s="32"/>
      <c r="G673" s="206"/>
    </row>
    <row r="674" spans="6:7" ht="15.75">
      <c r="F674" s="32"/>
      <c r="G674" s="206"/>
    </row>
    <row r="675" spans="6:7" ht="15.75">
      <c r="F675" s="32"/>
      <c r="G675" s="206"/>
    </row>
    <row r="676" spans="6:7" ht="15.75">
      <c r="F676" s="32"/>
      <c r="G676" s="206"/>
    </row>
    <row r="677" spans="6:7" ht="15.75">
      <c r="F677" s="32"/>
      <c r="G677" s="206"/>
    </row>
    <row r="678" spans="6:7" ht="15.75">
      <c r="F678" s="32"/>
      <c r="G678" s="206"/>
    </row>
  </sheetData>
  <sheetProtection/>
  <autoFilter ref="B4:H294"/>
  <mergeCells count="3">
    <mergeCell ref="A1:F1"/>
    <mergeCell ref="A2:F2"/>
    <mergeCell ref="I3:I4"/>
  </mergeCells>
  <printOptions/>
  <pageMargins left="1.43" right="0.2" top="0.17" bottom="0.17" header="0" footer="0"/>
  <pageSetup horizontalDpi="600" verticalDpi="600" orientation="portrait" scale="7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F9" sqref="F9"/>
    </sheetView>
  </sheetViews>
  <sheetFormatPr defaultColWidth="11.421875" defaultRowHeight="12.75"/>
  <sheetData>
    <row r="1" spans="1:7" ht="12.75">
      <c r="A1" s="1"/>
      <c r="B1" s="2"/>
      <c r="C1" s="1"/>
      <c r="D1" s="1"/>
      <c r="E1" s="1"/>
      <c r="F1" s="1"/>
      <c r="G1" s="1"/>
    </row>
    <row r="2" spans="1:7" ht="12.75">
      <c r="A2" s="1"/>
      <c r="B2" s="2"/>
      <c r="C2" s="1"/>
      <c r="D2" s="1"/>
      <c r="E2" s="1"/>
      <c r="F2" s="1"/>
      <c r="G2" s="1"/>
    </row>
    <row r="3" spans="1:7" ht="12.75">
      <c r="A3" s="1"/>
      <c r="B3" s="2"/>
      <c r="C3" s="1"/>
      <c r="D3" s="1"/>
      <c r="E3" s="1"/>
      <c r="F3" s="1"/>
      <c r="G3" s="1"/>
    </row>
    <row r="4" spans="1:7" ht="12.75">
      <c r="A4" s="1"/>
      <c r="B4" s="2"/>
      <c r="C4" s="1"/>
      <c r="D4" s="1"/>
      <c r="E4" s="1"/>
      <c r="F4" s="1"/>
      <c r="G4" s="1"/>
    </row>
    <row r="13" ht="23.25" customHeight="1"/>
    <row r="14" ht="20.25" customHeight="1"/>
  </sheetData>
  <sheetProtection/>
  <printOptions/>
  <pageMargins left="0.75" right="0.75" top="1" bottom="1" header="0" footer="0"/>
  <pageSetup horizontalDpi="1200" verticalDpi="12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Y395"/>
  <sheetViews>
    <sheetView zoomScale="55" zoomScaleNormal="55" zoomScalePageLayoutView="0" workbookViewId="0" topLeftCell="A1">
      <selection activeCell="M14" sqref="M14"/>
    </sheetView>
  </sheetViews>
  <sheetFormatPr defaultColWidth="11.421875" defaultRowHeight="12.75"/>
  <cols>
    <col min="1" max="1" width="64.8515625" style="0" customWidth="1"/>
    <col min="2" max="2" width="28.57421875" style="0" customWidth="1"/>
    <col min="3" max="4" width="43.28125" style="0" customWidth="1"/>
    <col min="5" max="5" width="30.28125" style="292" customWidth="1"/>
    <col min="6" max="6" width="45.7109375" style="282" customWidth="1"/>
  </cols>
  <sheetData>
    <row r="1" spans="1:77" s="14" customFormat="1" ht="32.25" customHeight="1" thickBot="1">
      <c r="A1" s="36" t="str">
        <f>'[1]CONTRATOS 2019'!$A$1</f>
        <v>CONTRATOS DE SERVICIOS  Y MANTENIMIENTOS </v>
      </c>
      <c r="B1" s="159"/>
      <c r="C1" s="58"/>
      <c r="D1" s="92"/>
      <c r="E1" s="92"/>
      <c r="F1" s="261"/>
      <c r="G1" s="16"/>
      <c r="H1" s="101"/>
      <c r="I1" s="102"/>
      <c r="J1" s="179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</row>
    <row r="2" spans="1:77" s="14" customFormat="1" ht="49.5" customHeight="1" thickBot="1">
      <c r="A2" s="223" t="s">
        <v>280</v>
      </c>
      <c r="B2" s="224" t="s">
        <v>281</v>
      </c>
      <c r="C2" s="225" t="s">
        <v>282</v>
      </c>
      <c r="D2" s="226" t="s">
        <v>283</v>
      </c>
      <c r="E2" s="293" t="s">
        <v>284</v>
      </c>
      <c r="F2" s="223" t="s">
        <v>285</v>
      </c>
      <c r="G2" s="16"/>
      <c r="H2" s="101"/>
      <c r="I2" s="29"/>
      <c r="J2" s="184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</row>
    <row r="3" spans="1:77" s="14" customFormat="1" ht="51" customHeight="1">
      <c r="A3" s="227" t="s">
        <v>286</v>
      </c>
      <c r="B3" s="228" t="s">
        <v>362</v>
      </c>
      <c r="C3" s="229" t="s">
        <v>287</v>
      </c>
      <c r="D3" s="230" t="s">
        <v>288</v>
      </c>
      <c r="E3" s="283" t="s">
        <v>289</v>
      </c>
      <c r="F3" s="262" t="s">
        <v>290</v>
      </c>
      <c r="G3" s="16"/>
      <c r="H3" s="92"/>
      <c r="I3" s="99"/>
      <c r="J3" s="179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</row>
    <row r="4" spans="1:77" s="14" customFormat="1" ht="45.75" customHeight="1">
      <c r="A4" s="231" t="s">
        <v>291</v>
      </c>
      <c r="B4" s="232">
        <v>44997</v>
      </c>
      <c r="C4" s="233" t="s">
        <v>292</v>
      </c>
      <c r="D4" s="230" t="s">
        <v>293</v>
      </c>
      <c r="E4" s="284" t="s">
        <v>294</v>
      </c>
      <c r="F4" s="263" t="s">
        <v>295</v>
      </c>
      <c r="G4" s="16"/>
      <c r="H4" s="92"/>
      <c r="I4" s="102"/>
      <c r="J4" s="179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</row>
    <row r="5" spans="1:77" s="14" customFormat="1" ht="36" customHeight="1">
      <c r="A5" s="231" t="s">
        <v>296</v>
      </c>
      <c r="B5" s="234">
        <v>45223</v>
      </c>
      <c r="C5" s="233" t="s">
        <v>297</v>
      </c>
      <c r="D5" s="230" t="s">
        <v>298</v>
      </c>
      <c r="E5" s="284" t="s">
        <v>299</v>
      </c>
      <c r="F5" s="263" t="s">
        <v>300</v>
      </c>
      <c r="G5" s="16"/>
      <c r="H5" s="92"/>
      <c r="I5" s="102"/>
      <c r="J5" s="179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</row>
    <row r="6" spans="1:77" s="14" customFormat="1" ht="32.25" customHeight="1">
      <c r="A6" s="231" t="s">
        <v>301</v>
      </c>
      <c r="B6" s="234">
        <v>44738</v>
      </c>
      <c r="C6" s="233" t="s">
        <v>302</v>
      </c>
      <c r="D6" s="230" t="s">
        <v>303</v>
      </c>
      <c r="E6" s="284" t="s">
        <v>304</v>
      </c>
      <c r="F6" s="263" t="s">
        <v>305</v>
      </c>
      <c r="G6" s="16"/>
      <c r="H6" s="92"/>
      <c r="I6" s="102"/>
      <c r="J6" s="179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</row>
    <row r="7" spans="1:77" s="14" customFormat="1" ht="36" customHeight="1">
      <c r="A7" s="231" t="s">
        <v>306</v>
      </c>
      <c r="B7" s="247">
        <v>45209</v>
      </c>
      <c r="C7" s="233" t="s">
        <v>307</v>
      </c>
      <c r="D7" s="230" t="s">
        <v>308</v>
      </c>
      <c r="E7" s="284" t="s">
        <v>294</v>
      </c>
      <c r="F7" s="263" t="s">
        <v>309</v>
      </c>
      <c r="G7" s="16"/>
      <c r="H7" s="92"/>
      <c r="I7" s="102"/>
      <c r="J7" s="179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</row>
    <row r="8" spans="1:10" s="14" customFormat="1" ht="32.25" customHeight="1">
      <c r="A8" s="231" t="s">
        <v>310</v>
      </c>
      <c r="B8" s="235" t="s">
        <v>311</v>
      </c>
      <c r="C8" s="233"/>
      <c r="D8" s="230"/>
      <c r="E8" s="285" t="s">
        <v>312</v>
      </c>
      <c r="F8" s="263"/>
      <c r="G8" s="16"/>
      <c r="H8" s="92"/>
      <c r="I8" s="102"/>
      <c r="J8" s="179"/>
    </row>
    <row r="9" spans="1:10" s="14" customFormat="1" ht="32.25" customHeight="1">
      <c r="A9" s="231" t="s">
        <v>313</v>
      </c>
      <c r="B9" s="247">
        <v>43970</v>
      </c>
      <c r="C9" s="233" t="s">
        <v>314</v>
      </c>
      <c r="D9" s="230"/>
      <c r="E9" s="284" t="s">
        <v>315</v>
      </c>
      <c r="F9" s="263" t="s">
        <v>316</v>
      </c>
      <c r="G9" s="16"/>
      <c r="H9" s="92"/>
      <c r="I9" s="102"/>
      <c r="J9" s="179"/>
    </row>
    <row r="10" spans="1:10" s="14" customFormat="1" ht="32.25" customHeight="1">
      <c r="A10" s="231" t="s">
        <v>317</v>
      </c>
      <c r="B10" s="236"/>
      <c r="C10" s="233"/>
      <c r="D10" s="237"/>
      <c r="E10" s="284"/>
      <c r="F10" s="264"/>
      <c r="G10" s="16"/>
      <c r="H10" s="101"/>
      <c r="I10" s="102"/>
      <c r="J10" s="179"/>
    </row>
    <row r="11" spans="1:77" s="14" customFormat="1" ht="39" customHeight="1">
      <c r="A11" s="231" t="s">
        <v>318</v>
      </c>
      <c r="B11" s="247">
        <v>45052</v>
      </c>
      <c r="C11" s="233" t="s">
        <v>319</v>
      </c>
      <c r="D11" s="230" t="s">
        <v>320</v>
      </c>
      <c r="E11" s="284" t="s">
        <v>294</v>
      </c>
      <c r="F11" s="263" t="s">
        <v>321</v>
      </c>
      <c r="G11" s="16"/>
      <c r="H11" s="101"/>
      <c r="I11" s="29"/>
      <c r="J11" s="184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</row>
    <row r="12" spans="1:77" s="14" customFormat="1" ht="32.25" customHeight="1">
      <c r="A12" s="231" t="s">
        <v>322</v>
      </c>
      <c r="B12" s="247">
        <v>45053</v>
      </c>
      <c r="C12" s="233" t="s">
        <v>323</v>
      </c>
      <c r="D12" s="230" t="s">
        <v>324</v>
      </c>
      <c r="E12" s="284" t="s">
        <v>294</v>
      </c>
      <c r="F12" s="263" t="s">
        <v>325</v>
      </c>
      <c r="G12" s="16"/>
      <c r="H12" s="92"/>
      <c r="I12" s="99"/>
      <c r="J12" s="179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</row>
    <row r="13" spans="1:77" s="14" customFormat="1" ht="45.75" customHeight="1">
      <c r="A13" s="231" t="s">
        <v>326</v>
      </c>
      <c r="B13" s="247">
        <v>45100</v>
      </c>
      <c r="C13" s="233" t="s">
        <v>364</v>
      </c>
      <c r="D13" s="230"/>
      <c r="E13" s="284" t="s">
        <v>312</v>
      </c>
      <c r="F13" s="263" t="s">
        <v>363</v>
      </c>
      <c r="G13" s="16"/>
      <c r="H13" s="92"/>
      <c r="I13" s="102"/>
      <c r="J13" s="179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</row>
    <row r="14" spans="1:10" s="14" customFormat="1" ht="32.25" customHeight="1" thickBot="1">
      <c r="A14" s="238" t="s">
        <v>327</v>
      </c>
      <c r="B14" s="260">
        <v>44367</v>
      </c>
      <c r="C14" s="239" t="s">
        <v>328</v>
      </c>
      <c r="D14" s="230" t="s">
        <v>329</v>
      </c>
      <c r="E14" s="286" t="s">
        <v>330</v>
      </c>
      <c r="F14" s="263" t="s">
        <v>331</v>
      </c>
      <c r="G14" s="16"/>
      <c r="H14" s="92"/>
      <c r="I14" s="102"/>
      <c r="J14" s="179"/>
    </row>
    <row r="15" spans="1:10" s="14" customFormat="1" ht="40.5" customHeight="1" thickBot="1">
      <c r="A15" s="238" t="s">
        <v>332</v>
      </c>
      <c r="B15" s="260">
        <v>44873</v>
      </c>
      <c r="C15" s="239" t="s">
        <v>333</v>
      </c>
      <c r="D15" s="230" t="s">
        <v>334</v>
      </c>
      <c r="E15" s="286" t="s">
        <v>335</v>
      </c>
      <c r="F15" s="263" t="s">
        <v>336</v>
      </c>
      <c r="G15" s="16"/>
      <c r="H15" s="92"/>
      <c r="I15" s="29"/>
      <c r="J15" s="179"/>
    </row>
    <row r="16" spans="1:10" s="14" customFormat="1" ht="32.25" customHeight="1" thickBot="1">
      <c r="A16" s="240"/>
      <c r="B16" s="241"/>
      <c r="C16" s="242"/>
      <c r="D16" s="243"/>
      <c r="E16" s="287"/>
      <c r="F16" s="265"/>
      <c r="G16" s="108"/>
      <c r="H16" s="109"/>
      <c r="I16" s="110"/>
      <c r="J16" s="182"/>
    </row>
    <row r="17" spans="1:10" s="14" customFormat="1" ht="32.25" customHeight="1" thickBot="1">
      <c r="A17" s="244" t="s">
        <v>337</v>
      </c>
      <c r="B17" s="245"/>
      <c r="C17" s="246"/>
      <c r="D17" s="237"/>
      <c r="E17" s="288"/>
      <c r="F17" s="266"/>
      <c r="G17" s="16"/>
      <c r="H17" s="109"/>
      <c r="I17" s="102"/>
      <c r="J17" s="182"/>
    </row>
    <row r="18" spans="1:10" s="14" customFormat="1" ht="42" customHeight="1" thickBot="1">
      <c r="A18" s="231" t="s">
        <v>338</v>
      </c>
      <c r="B18" s="247">
        <v>45272</v>
      </c>
      <c r="C18" s="239" t="s">
        <v>339</v>
      </c>
      <c r="D18" s="230" t="s">
        <v>340</v>
      </c>
      <c r="E18" s="284" t="s">
        <v>341</v>
      </c>
      <c r="F18" s="267" t="s">
        <v>342</v>
      </c>
      <c r="G18" s="41"/>
      <c r="H18" s="42"/>
      <c r="I18" s="110"/>
      <c r="J18" s="182"/>
    </row>
    <row r="19" spans="1:10" s="14" customFormat="1" ht="32.25" customHeight="1" thickBot="1">
      <c r="A19" s="231" t="s">
        <v>343</v>
      </c>
      <c r="B19" s="247">
        <v>45095</v>
      </c>
      <c r="C19" s="239" t="s">
        <v>344</v>
      </c>
      <c r="D19" s="230" t="s">
        <v>329</v>
      </c>
      <c r="E19" s="284" t="s">
        <v>345</v>
      </c>
      <c r="F19" s="263" t="s">
        <v>346</v>
      </c>
      <c r="G19" s="113"/>
      <c r="H19" s="109"/>
      <c r="I19" s="102"/>
      <c r="J19" s="179"/>
    </row>
    <row r="20" spans="1:10" s="14" customFormat="1" ht="32.25" customHeight="1">
      <c r="A20" s="248" t="s">
        <v>347</v>
      </c>
      <c r="B20" s="249">
        <v>43808</v>
      </c>
      <c r="C20" s="233" t="s">
        <v>348</v>
      </c>
      <c r="D20" s="237"/>
      <c r="E20" s="289"/>
      <c r="F20" s="264"/>
      <c r="G20" s="113"/>
      <c r="H20" s="109"/>
      <c r="I20" s="102"/>
      <c r="J20" s="179"/>
    </row>
    <row r="21" spans="1:10" s="14" customFormat="1" ht="32.25" customHeight="1">
      <c r="A21" s="248" t="s">
        <v>349</v>
      </c>
      <c r="B21" s="250">
        <v>43891</v>
      </c>
      <c r="C21" s="233"/>
      <c r="D21" s="237"/>
      <c r="E21" s="289" t="s">
        <v>312</v>
      </c>
      <c r="F21" s="264" t="s">
        <v>350</v>
      </c>
      <c r="G21" s="108"/>
      <c r="H21" s="109"/>
      <c r="I21" s="99"/>
      <c r="J21" s="182"/>
    </row>
    <row r="22" spans="1:10" s="14" customFormat="1" ht="32.25" customHeight="1">
      <c r="A22" s="248" t="s">
        <v>351</v>
      </c>
      <c r="B22" s="250">
        <v>43586</v>
      </c>
      <c r="C22" s="233"/>
      <c r="D22" s="237"/>
      <c r="E22" s="289"/>
      <c r="F22" s="264" t="s">
        <v>352</v>
      </c>
      <c r="G22" s="16"/>
      <c r="H22" s="109"/>
      <c r="I22" s="102"/>
      <c r="J22" s="183"/>
    </row>
    <row r="23" spans="1:10" s="14" customFormat="1" ht="75.75" customHeight="1">
      <c r="A23" s="251" t="s">
        <v>353</v>
      </c>
      <c r="B23" s="236"/>
      <c r="C23" s="233"/>
      <c r="D23" s="237"/>
      <c r="E23" s="289"/>
      <c r="F23" s="264" t="s">
        <v>354</v>
      </c>
      <c r="G23" s="16"/>
      <c r="H23" s="109"/>
      <c r="I23" s="102"/>
      <c r="J23" s="183"/>
    </row>
    <row r="24" spans="1:10" s="14" customFormat="1" ht="48" customHeight="1">
      <c r="A24" s="248" t="s">
        <v>355</v>
      </c>
      <c r="B24" s="249">
        <v>43805</v>
      </c>
      <c r="C24" s="233" t="s">
        <v>356</v>
      </c>
      <c r="D24" s="237"/>
      <c r="E24" s="289"/>
      <c r="F24" s="264" t="s">
        <v>357</v>
      </c>
      <c r="G24" s="113"/>
      <c r="H24" s="109"/>
      <c r="I24" s="102"/>
      <c r="J24" s="183"/>
    </row>
    <row r="25" spans="1:10" s="14" customFormat="1" ht="53.25" customHeight="1" thickBot="1">
      <c r="A25" s="252" t="s">
        <v>358</v>
      </c>
      <c r="B25" s="253">
        <v>43711</v>
      </c>
      <c r="C25" s="254" t="s">
        <v>359</v>
      </c>
      <c r="D25" s="237"/>
      <c r="E25" s="290" t="s">
        <v>360</v>
      </c>
      <c r="F25" s="268" t="s">
        <v>361</v>
      </c>
      <c r="G25" s="113"/>
      <c r="H25" s="109"/>
      <c r="I25" s="102"/>
      <c r="J25" s="183"/>
    </row>
    <row r="26" spans="1:10" s="14" customFormat="1" ht="32.25" customHeight="1">
      <c r="A26" s="255"/>
      <c r="B26" s="256"/>
      <c r="C26" s="257"/>
      <c r="D26" s="258"/>
      <c r="E26" s="259"/>
      <c r="F26" s="255"/>
      <c r="G26" s="16"/>
      <c r="H26" s="109"/>
      <c r="I26" s="99"/>
      <c r="J26" s="182"/>
    </row>
    <row r="27" spans="1:10" s="14" customFormat="1" ht="32.25" customHeight="1">
      <c r="A27" s="9"/>
      <c r="B27" s="159"/>
      <c r="C27" s="59"/>
      <c r="D27" s="116"/>
      <c r="E27" s="16"/>
      <c r="F27" s="269"/>
      <c r="G27" s="16"/>
      <c r="H27" s="109"/>
      <c r="I27" s="102"/>
      <c r="J27" s="182"/>
    </row>
    <row r="28" spans="1:10" s="14" customFormat="1" ht="32.25" customHeight="1">
      <c r="A28" s="9"/>
      <c r="B28" s="160"/>
      <c r="C28" s="62"/>
      <c r="D28" s="105"/>
      <c r="E28" s="112"/>
      <c r="F28" s="269"/>
      <c r="G28" s="16"/>
      <c r="H28" s="109"/>
      <c r="I28" s="99"/>
      <c r="J28" s="182"/>
    </row>
    <row r="29" spans="1:10" s="14" customFormat="1" ht="32.25" customHeight="1">
      <c r="A29" s="9"/>
      <c r="B29" s="159"/>
      <c r="C29" s="23"/>
      <c r="D29" s="105"/>
      <c r="E29" s="112"/>
      <c r="F29" s="269"/>
      <c r="G29" s="16"/>
      <c r="H29" s="109"/>
      <c r="I29" s="102"/>
      <c r="J29" s="182"/>
    </row>
    <row r="30" spans="1:10" s="14" customFormat="1" ht="32.25" customHeight="1">
      <c r="A30" s="9"/>
      <c r="B30" s="159"/>
      <c r="C30" s="23"/>
      <c r="D30" s="105"/>
      <c r="E30" s="112"/>
      <c r="F30" s="269"/>
      <c r="G30" s="16"/>
      <c r="H30" s="109"/>
      <c r="I30" s="29"/>
      <c r="J30" s="182"/>
    </row>
    <row r="31" spans="1:10" s="14" customFormat="1" ht="32.25" customHeight="1">
      <c r="A31" s="9"/>
      <c r="B31" s="160"/>
      <c r="C31" s="62"/>
      <c r="D31" s="112"/>
      <c r="E31" s="114"/>
      <c r="F31" s="270"/>
      <c r="G31" s="116"/>
      <c r="H31" s="109"/>
      <c r="I31" s="110"/>
      <c r="J31" s="182"/>
    </row>
    <row r="32" spans="1:10" s="14" customFormat="1" ht="32.25" customHeight="1">
      <c r="A32" s="9"/>
      <c r="B32" s="159"/>
      <c r="C32" s="64"/>
      <c r="D32" s="112"/>
      <c r="E32" s="105"/>
      <c r="F32" s="270"/>
      <c r="G32" s="116"/>
      <c r="H32" s="109"/>
      <c r="I32" s="102"/>
      <c r="J32" s="183"/>
    </row>
    <row r="33" spans="1:10" s="14" customFormat="1" ht="32.25" customHeight="1">
      <c r="A33" s="9"/>
      <c r="B33" s="159"/>
      <c r="C33" s="64"/>
      <c r="D33" s="112"/>
      <c r="E33" s="114"/>
      <c r="F33" s="271"/>
      <c r="G33" s="116"/>
      <c r="H33" s="109"/>
      <c r="I33" s="102"/>
      <c r="J33" s="183"/>
    </row>
    <row r="34" spans="1:10" s="14" customFormat="1" ht="32.25" customHeight="1">
      <c r="A34" s="9"/>
      <c r="B34" s="159"/>
      <c r="C34" s="23"/>
      <c r="D34" s="112"/>
      <c r="E34" s="114"/>
      <c r="F34" s="271"/>
      <c r="G34" s="116"/>
      <c r="H34" s="118"/>
      <c r="I34" s="102"/>
      <c r="J34" s="179"/>
    </row>
    <row r="35" spans="1:10" s="14" customFormat="1" ht="32.25" customHeight="1">
      <c r="A35" s="9"/>
      <c r="B35" s="159"/>
      <c r="C35" s="23"/>
      <c r="D35" s="112"/>
      <c r="E35" s="114"/>
      <c r="F35" s="271"/>
      <c r="G35" s="116"/>
      <c r="H35" s="118"/>
      <c r="I35" s="102"/>
      <c r="J35" s="183"/>
    </row>
    <row r="36" spans="1:10" s="14" customFormat="1" ht="32.25" customHeight="1">
      <c r="A36" s="9"/>
      <c r="B36" s="160"/>
      <c r="C36" s="62"/>
      <c r="D36" s="112"/>
      <c r="E36" s="114"/>
      <c r="F36" s="272"/>
      <c r="G36" s="116"/>
      <c r="H36" s="118"/>
      <c r="I36" s="99"/>
      <c r="J36" s="182"/>
    </row>
    <row r="37" spans="1:10" s="14" customFormat="1" ht="32.25" customHeight="1">
      <c r="A37" s="9"/>
      <c r="B37" s="159"/>
      <c r="C37" s="64"/>
      <c r="D37" s="112"/>
      <c r="E37" s="101"/>
      <c r="F37" s="273"/>
      <c r="G37" s="16"/>
      <c r="H37" s="118"/>
      <c r="I37" s="102"/>
      <c r="J37" s="182"/>
    </row>
    <row r="38" spans="1:10" s="14" customFormat="1" ht="32.25" customHeight="1">
      <c r="A38" s="9"/>
      <c r="B38" s="159"/>
      <c r="C38" s="64"/>
      <c r="D38" s="112"/>
      <c r="E38" s="101"/>
      <c r="F38" s="273"/>
      <c r="G38" s="16"/>
      <c r="H38" s="118"/>
      <c r="I38" s="102"/>
      <c r="J38" s="182"/>
    </row>
    <row r="39" spans="1:10" s="14" customFormat="1" ht="32.25" customHeight="1">
      <c r="A39" s="9"/>
      <c r="B39" s="159"/>
      <c r="C39" s="64"/>
      <c r="D39" s="112"/>
      <c r="E39" s="101"/>
      <c r="F39" s="273"/>
      <c r="G39" s="16"/>
      <c r="H39" s="118"/>
      <c r="I39" s="102"/>
      <c r="J39" s="182"/>
    </row>
    <row r="40" spans="1:10" s="14" customFormat="1" ht="32.25" customHeight="1">
      <c r="A40" s="9"/>
      <c r="B40" s="159"/>
      <c r="C40" s="64"/>
      <c r="D40" s="112"/>
      <c r="E40" s="101"/>
      <c r="F40" s="273"/>
      <c r="G40" s="16"/>
      <c r="H40" s="118"/>
      <c r="I40" s="102"/>
      <c r="J40" s="182"/>
    </row>
    <row r="41" spans="1:10" s="14" customFormat="1" ht="32.25" customHeight="1">
      <c r="A41" s="9"/>
      <c r="B41" s="160"/>
      <c r="C41" s="62"/>
      <c r="D41" s="112"/>
      <c r="E41" s="101"/>
      <c r="F41" s="273"/>
      <c r="G41" s="16"/>
      <c r="H41" s="118"/>
      <c r="I41" s="120"/>
      <c r="J41" s="63"/>
    </row>
    <row r="42" spans="1:10" s="14" customFormat="1" ht="32.25" customHeight="1">
      <c r="A42" s="9"/>
      <c r="B42" s="159"/>
      <c r="C42" s="23"/>
      <c r="D42" s="112"/>
      <c r="E42" s="101"/>
      <c r="F42" s="273"/>
      <c r="G42" s="16"/>
      <c r="H42" s="118"/>
      <c r="I42" s="102"/>
      <c r="J42" s="182"/>
    </row>
    <row r="43" spans="1:10" s="14" customFormat="1" ht="32.25" customHeight="1">
      <c r="A43" s="9"/>
      <c r="B43" s="159"/>
      <c r="C43" s="23"/>
      <c r="D43" s="112"/>
      <c r="E43" s="101"/>
      <c r="F43" s="273"/>
      <c r="G43" s="16"/>
      <c r="H43" s="118"/>
      <c r="I43" s="102"/>
      <c r="J43" s="182"/>
    </row>
    <row r="44" spans="1:10" s="14" customFormat="1" ht="32.25" customHeight="1">
      <c r="A44" s="10"/>
      <c r="B44" s="160"/>
      <c r="C44" s="62"/>
      <c r="D44" s="112"/>
      <c r="E44" s="92"/>
      <c r="F44" s="273"/>
      <c r="G44" s="108"/>
      <c r="H44" s="118"/>
      <c r="I44" s="121"/>
      <c r="J44" s="182"/>
    </row>
    <row r="45" spans="1:10" s="14" customFormat="1" ht="32.25" customHeight="1">
      <c r="A45" s="10"/>
      <c r="B45" s="159"/>
      <c r="C45" s="64"/>
      <c r="D45" s="112"/>
      <c r="E45" s="112"/>
      <c r="F45" s="273"/>
      <c r="G45" s="16"/>
      <c r="H45" s="118"/>
      <c r="I45" s="102"/>
      <c r="J45" s="179"/>
    </row>
    <row r="46" spans="1:10" ht="15">
      <c r="A46" s="10"/>
      <c r="B46" s="159"/>
      <c r="C46" s="64"/>
      <c r="D46" s="112"/>
      <c r="E46" s="112"/>
      <c r="F46" s="273"/>
      <c r="G46" s="16"/>
      <c r="H46" s="118"/>
      <c r="I46" s="102"/>
      <c r="J46" s="179"/>
    </row>
    <row r="47" spans="1:10" ht="15">
      <c r="A47" s="10"/>
      <c r="B47" s="159"/>
      <c r="C47" s="64"/>
      <c r="D47" s="112"/>
      <c r="E47" s="122"/>
      <c r="F47" s="273"/>
      <c r="G47" s="16"/>
      <c r="H47" s="118"/>
      <c r="I47" s="102"/>
      <c r="J47" s="179"/>
    </row>
    <row r="48" spans="1:10" ht="15">
      <c r="A48" s="10"/>
      <c r="B48" s="159"/>
      <c r="C48" s="64"/>
      <c r="D48" s="112"/>
      <c r="E48" s="112"/>
      <c r="F48" s="273"/>
      <c r="G48" s="16"/>
      <c r="H48" s="118"/>
      <c r="I48" s="102"/>
      <c r="J48" s="179"/>
    </row>
    <row r="49" spans="1:10" ht="15">
      <c r="A49" s="10"/>
      <c r="B49" s="159"/>
      <c r="C49" s="64"/>
      <c r="D49" s="112"/>
      <c r="E49" s="112"/>
      <c r="F49" s="273"/>
      <c r="G49" s="16"/>
      <c r="H49" s="118"/>
      <c r="I49" s="102"/>
      <c r="J49" s="179"/>
    </row>
    <row r="50" spans="1:10" ht="15">
      <c r="A50" s="10"/>
      <c r="B50" s="159"/>
      <c r="C50" s="64"/>
      <c r="D50" s="112"/>
      <c r="E50" s="112"/>
      <c r="F50" s="273"/>
      <c r="G50" s="16"/>
      <c r="H50" s="118"/>
      <c r="I50" s="102"/>
      <c r="J50" s="179"/>
    </row>
    <row r="51" spans="1:10" ht="15">
      <c r="A51" s="10"/>
      <c r="B51" s="159"/>
      <c r="C51" s="64"/>
      <c r="D51" s="112"/>
      <c r="E51" s="112"/>
      <c r="F51" s="273"/>
      <c r="G51" s="16"/>
      <c r="H51" s="118"/>
      <c r="I51" s="102"/>
      <c r="J51" s="179"/>
    </row>
    <row r="52" spans="1:10" ht="15">
      <c r="A52" s="10"/>
      <c r="B52" s="159"/>
      <c r="C52" s="64"/>
      <c r="D52" s="112"/>
      <c r="E52" s="112"/>
      <c r="F52" s="273"/>
      <c r="G52" s="113"/>
      <c r="H52" s="118"/>
      <c r="I52" s="102"/>
      <c r="J52" s="179"/>
    </row>
    <row r="53" spans="1:10" ht="15">
      <c r="A53" s="10"/>
      <c r="B53" s="159"/>
      <c r="C53" s="64"/>
      <c r="D53" s="112"/>
      <c r="E53" s="112"/>
      <c r="F53" s="273"/>
      <c r="G53" s="113"/>
      <c r="H53" s="118"/>
      <c r="I53" s="102"/>
      <c r="J53" s="179"/>
    </row>
    <row r="54" spans="1:10" ht="15">
      <c r="A54" s="10"/>
      <c r="B54" s="160"/>
      <c r="C54" s="21"/>
      <c r="D54" s="112"/>
      <c r="E54" s="92"/>
      <c r="F54" s="273"/>
      <c r="G54" s="108"/>
      <c r="H54" s="118"/>
      <c r="I54" s="121"/>
      <c r="J54" s="182"/>
    </row>
    <row r="55" spans="1:10" ht="15">
      <c r="A55" s="10"/>
      <c r="B55" s="160"/>
      <c r="C55" s="64"/>
      <c r="D55" s="112"/>
      <c r="E55" s="92"/>
      <c r="F55" s="273"/>
      <c r="G55" s="108"/>
      <c r="H55" s="118"/>
      <c r="I55" s="102"/>
      <c r="J55" s="182"/>
    </row>
    <row r="56" spans="1:10" ht="15">
      <c r="A56" s="10"/>
      <c r="B56" s="160"/>
      <c r="C56" s="64"/>
      <c r="D56" s="112"/>
      <c r="E56" s="92"/>
      <c r="F56" s="273"/>
      <c r="G56" s="16"/>
      <c r="H56" s="118"/>
      <c r="I56" s="102"/>
      <c r="J56" s="182"/>
    </row>
    <row r="57" spans="1:10" ht="15">
      <c r="A57" s="10"/>
      <c r="B57" s="160"/>
      <c r="C57" s="64"/>
      <c r="D57" s="112"/>
      <c r="E57" s="92"/>
      <c r="F57" s="273"/>
      <c r="G57" s="16"/>
      <c r="H57" s="118"/>
      <c r="I57" s="102"/>
      <c r="J57" s="182"/>
    </row>
    <row r="58" spans="1:10" ht="15">
      <c r="A58" s="10"/>
      <c r="B58" s="160"/>
      <c r="C58" s="64"/>
      <c r="D58" s="112"/>
      <c r="E58" s="92"/>
      <c r="F58" s="273"/>
      <c r="G58" s="16"/>
      <c r="H58" s="118"/>
      <c r="I58" s="102"/>
      <c r="J58" s="182"/>
    </row>
    <row r="59" spans="1:10" ht="15">
      <c r="A59" s="176"/>
      <c r="B59" s="159"/>
      <c r="C59" s="19"/>
      <c r="D59" s="16"/>
      <c r="E59" s="16"/>
      <c r="F59" s="269"/>
      <c r="G59" s="16"/>
      <c r="H59" s="177"/>
      <c r="I59" s="178"/>
      <c r="J59" s="179"/>
    </row>
    <row r="60" spans="1:10" ht="15">
      <c r="A60" s="4"/>
      <c r="B60" s="159"/>
      <c r="C60" s="7"/>
      <c r="D60" s="112"/>
      <c r="E60" s="112"/>
      <c r="F60" s="273"/>
      <c r="G60" s="113"/>
      <c r="H60" s="118"/>
      <c r="I60" s="29"/>
      <c r="J60" s="40"/>
    </row>
    <row r="61" spans="1:10" ht="15">
      <c r="A61" s="10"/>
      <c r="B61" s="160"/>
      <c r="C61" s="21"/>
      <c r="D61" s="112"/>
      <c r="E61" s="106"/>
      <c r="F61" s="273"/>
      <c r="G61" s="108"/>
      <c r="H61" s="118"/>
      <c r="I61" s="121"/>
      <c r="J61" s="63"/>
    </row>
    <row r="62" spans="1:10" ht="15">
      <c r="A62" s="10"/>
      <c r="B62" s="159"/>
      <c r="C62" s="59"/>
      <c r="D62" s="112"/>
      <c r="E62" s="111"/>
      <c r="F62" s="273"/>
      <c r="G62" s="16"/>
      <c r="H62" s="118"/>
      <c r="I62" s="102"/>
      <c r="J62" s="179"/>
    </row>
    <row r="63" spans="1:10" ht="15">
      <c r="A63" s="10"/>
      <c r="B63" s="159"/>
      <c r="C63" s="23"/>
      <c r="D63" s="112"/>
      <c r="E63" s="111"/>
      <c r="F63" s="273"/>
      <c r="G63" s="16"/>
      <c r="H63" s="118"/>
      <c r="I63" s="102"/>
      <c r="J63" s="179"/>
    </row>
    <row r="64" spans="1:10" ht="15">
      <c r="A64" s="10"/>
      <c r="B64" s="159"/>
      <c r="C64" s="23"/>
      <c r="D64" s="112"/>
      <c r="E64" s="111"/>
      <c r="F64" s="273"/>
      <c r="G64" s="16"/>
      <c r="H64" s="118"/>
      <c r="I64" s="102"/>
      <c r="J64" s="179"/>
    </row>
    <row r="65" spans="1:10" ht="15">
      <c r="A65" s="10"/>
      <c r="B65" s="159"/>
      <c r="C65" s="23"/>
      <c r="D65" s="112"/>
      <c r="E65" s="111"/>
      <c r="F65" s="273"/>
      <c r="G65" s="16"/>
      <c r="H65" s="118"/>
      <c r="I65" s="102"/>
      <c r="J65" s="179"/>
    </row>
    <row r="66" spans="1:10" ht="15">
      <c r="A66" s="10"/>
      <c r="B66" s="159"/>
      <c r="C66" s="23"/>
      <c r="D66" s="112"/>
      <c r="E66" s="111"/>
      <c r="F66" s="273"/>
      <c r="G66" s="16"/>
      <c r="H66" s="118"/>
      <c r="I66" s="29"/>
      <c r="J66" s="179"/>
    </row>
    <row r="67" spans="1:10" ht="15">
      <c r="A67" s="10"/>
      <c r="B67" s="160"/>
      <c r="C67" s="21"/>
      <c r="D67" s="112"/>
      <c r="E67" s="106"/>
      <c r="F67" s="273"/>
      <c r="G67" s="108"/>
      <c r="H67" s="118"/>
      <c r="I67" s="121"/>
      <c r="J67" s="182"/>
    </row>
    <row r="68" spans="1:10" ht="15">
      <c r="A68" s="10"/>
      <c r="B68" s="159"/>
      <c r="C68" s="23"/>
      <c r="D68" s="112"/>
      <c r="E68" s="111"/>
      <c r="F68" s="273"/>
      <c r="G68" s="16"/>
      <c r="H68" s="118"/>
      <c r="I68" s="102"/>
      <c r="J68" s="179"/>
    </row>
    <row r="69" spans="1:10" ht="15">
      <c r="A69" s="10"/>
      <c r="B69" s="159"/>
      <c r="C69" s="23"/>
      <c r="D69" s="112"/>
      <c r="E69" s="111"/>
      <c r="F69" s="273"/>
      <c r="G69" s="16"/>
      <c r="H69" s="118"/>
      <c r="I69" s="102"/>
      <c r="J69" s="179"/>
    </row>
    <row r="70" spans="1:10" ht="15">
      <c r="A70" s="10"/>
      <c r="B70" s="159"/>
      <c r="C70" s="23"/>
      <c r="D70" s="112"/>
      <c r="E70" s="111"/>
      <c r="F70" s="273"/>
      <c r="G70" s="16"/>
      <c r="H70" s="118"/>
      <c r="I70" s="102"/>
      <c r="J70" s="179"/>
    </row>
    <row r="71" spans="1:10" ht="15">
      <c r="A71" s="10"/>
      <c r="B71" s="159"/>
      <c r="C71" s="23"/>
      <c r="D71" s="112"/>
      <c r="E71" s="111"/>
      <c r="F71" s="273"/>
      <c r="G71" s="16"/>
      <c r="H71" s="118"/>
      <c r="I71" s="102"/>
      <c r="J71" s="179"/>
    </row>
    <row r="72" spans="1:10" ht="15">
      <c r="A72" s="10"/>
      <c r="B72" s="159"/>
      <c r="C72" s="23"/>
      <c r="D72" s="112"/>
      <c r="E72" s="111"/>
      <c r="F72" s="273"/>
      <c r="G72" s="16"/>
      <c r="H72" s="118"/>
      <c r="I72" s="102"/>
      <c r="J72" s="179"/>
    </row>
    <row r="73" spans="1:10" ht="15">
      <c r="A73" s="10"/>
      <c r="B73" s="159"/>
      <c r="C73" s="23"/>
      <c r="D73" s="112"/>
      <c r="E73" s="111"/>
      <c r="F73" s="273"/>
      <c r="G73" s="16"/>
      <c r="H73" s="118"/>
      <c r="I73" s="29"/>
      <c r="J73" s="179"/>
    </row>
    <row r="74" spans="1:10" ht="15">
      <c r="A74" s="10"/>
      <c r="B74" s="160"/>
      <c r="C74" s="21"/>
      <c r="D74" s="112"/>
      <c r="E74" s="106"/>
      <c r="F74" s="273"/>
      <c r="G74" s="108"/>
      <c r="H74" s="118"/>
      <c r="I74" s="121"/>
      <c r="J74" s="182"/>
    </row>
    <row r="75" spans="1:10" ht="15">
      <c r="A75" s="10"/>
      <c r="B75" s="159"/>
      <c r="C75" s="23"/>
      <c r="D75" s="112"/>
      <c r="E75" s="111"/>
      <c r="F75" s="273"/>
      <c r="G75" s="16"/>
      <c r="H75" s="118"/>
      <c r="I75" s="102"/>
      <c r="J75" s="179"/>
    </row>
    <row r="76" spans="1:10" ht="15">
      <c r="A76" s="10"/>
      <c r="B76" s="159"/>
      <c r="C76" s="23"/>
      <c r="D76" s="112"/>
      <c r="E76" s="111"/>
      <c r="F76" s="273"/>
      <c r="G76" s="16"/>
      <c r="H76" s="118"/>
      <c r="I76" s="102"/>
      <c r="J76" s="179"/>
    </row>
    <row r="77" spans="1:10" ht="15">
      <c r="A77" s="10"/>
      <c r="B77" s="160"/>
      <c r="C77" s="21"/>
      <c r="D77" s="112"/>
      <c r="E77" s="106"/>
      <c r="F77" s="273"/>
      <c r="G77" s="108"/>
      <c r="H77" s="118"/>
      <c r="I77" s="121"/>
      <c r="J77" s="63"/>
    </row>
    <row r="78" spans="1:10" ht="15">
      <c r="A78" s="10"/>
      <c r="B78" s="159"/>
      <c r="C78" s="23"/>
      <c r="D78" s="112"/>
      <c r="E78" s="111"/>
      <c r="F78" s="273"/>
      <c r="G78" s="16"/>
      <c r="H78" s="118"/>
      <c r="I78" s="102"/>
      <c r="J78" s="179"/>
    </row>
    <row r="79" spans="1:10" ht="15">
      <c r="A79" s="10"/>
      <c r="B79" s="159"/>
      <c r="C79" s="23"/>
      <c r="D79" s="112"/>
      <c r="E79" s="111"/>
      <c r="F79" s="273"/>
      <c r="G79" s="16"/>
      <c r="H79" s="118"/>
      <c r="I79" s="102"/>
      <c r="J79" s="179"/>
    </row>
    <row r="80" spans="1:10" ht="15">
      <c r="A80" s="10"/>
      <c r="B80" s="159"/>
      <c r="C80" s="23"/>
      <c r="D80" s="112"/>
      <c r="E80" s="111"/>
      <c r="F80" s="273"/>
      <c r="G80" s="16"/>
      <c r="H80" s="118"/>
      <c r="I80" s="29"/>
      <c r="J80" s="179"/>
    </row>
    <row r="81" spans="1:10" ht="15">
      <c r="A81" s="9"/>
      <c r="B81" s="160"/>
      <c r="C81" s="62"/>
      <c r="D81" s="112"/>
      <c r="E81" s="114"/>
      <c r="F81" s="271"/>
      <c r="G81" s="116"/>
      <c r="H81" s="109"/>
      <c r="I81" s="110"/>
      <c r="J81" s="182"/>
    </row>
    <row r="82" spans="1:10" ht="15">
      <c r="A82" s="9"/>
      <c r="B82" s="159"/>
      <c r="C82" s="23"/>
      <c r="D82" s="112"/>
      <c r="E82" s="111"/>
      <c r="F82" s="273"/>
      <c r="G82" s="16"/>
      <c r="H82" s="118"/>
      <c r="I82" s="102"/>
      <c r="J82" s="179"/>
    </row>
    <row r="83" spans="1:10" ht="15">
      <c r="A83" s="9"/>
      <c r="B83" s="159"/>
      <c r="C83" s="23"/>
      <c r="D83" s="112"/>
      <c r="E83" s="111"/>
      <c r="F83" s="273"/>
      <c r="G83" s="16"/>
      <c r="H83" s="118"/>
      <c r="I83" s="102"/>
      <c r="J83" s="179"/>
    </row>
    <row r="84" spans="1:10" ht="15">
      <c r="A84" s="9"/>
      <c r="B84" s="159"/>
      <c r="C84" s="23"/>
      <c r="D84" s="112"/>
      <c r="E84" s="111"/>
      <c r="F84" s="273"/>
      <c r="G84" s="16"/>
      <c r="H84" s="118"/>
      <c r="I84" s="102"/>
      <c r="J84" s="179"/>
    </row>
    <row r="85" spans="1:10" ht="15">
      <c r="A85" s="9"/>
      <c r="B85" s="159"/>
      <c r="C85" s="23"/>
      <c r="D85" s="112"/>
      <c r="E85" s="111"/>
      <c r="F85" s="273"/>
      <c r="G85" s="16"/>
      <c r="H85" s="118"/>
      <c r="I85" s="102"/>
      <c r="J85" s="179"/>
    </row>
    <row r="86" spans="1:10" ht="15">
      <c r="A86" s="9"/>
      <c r="B86" s="159"/>
      <c r="C86" s="23"/>
      <c r="D86" s="112"/>
      <c r="E86" s="111"/>
      <c r="F86" s="273"/>
      <c r="G86" s="16"/>
      <c r="H86" s="118"/>
      <c r="I86" s="102"/>
      <c r="J86" s="179"/>
    </row>
    <row r="87" spans="1:10" ht="15">
      <c r="A87" s="10"/>
      <c r="B87" s="160"/>
      <c r="C87" s="62"/>
      <c r="D87" s="112"/>
      <c r="E87" s="92"/>
      <c r="F87" s="273"/>
      <c r="G87" s="108"/>
      <c r="H87" s="118"/>
      <c r="I87" s="120"/>
      <c r="J87" s="182"/>
    </row>
    <row r="88" spans="1:10" ht="15">
      <c r="A88" s="10"/>
      <c r="B88" s="159"/>
      <c r="C88" s="23"/>
      <c r="D88" s="112"/>
      <c r="E88" s="112"/>
      <c r="F88" s="273"/>
      <c r="G88" s="16"/>
      <c r="H88" s="118"/>
      <c r="I88" s="102"/>
      <c r="J88" s="179"/>
    </row>
    <row r="89" spans="1:10" ht="15">
      <c r="A89" s="10"/>
      <c r="B89" s="159"/>
      <c r="C89" s="23"/>
      <c r="D89" s="112"/>
      <c r="E89" s="112"/>
      <c r="F89" s="273"/>
      <c r="G89" s="116"/>
      <c r="H89" s="118"/>
      <c r="I89" s="102"/>
      <c r="J89" s="179"/>
    </row>
    <row r="90" spans="1:10" ht="15">
      <c r="A90" s="10"/>
      <c r="B90" s="159"/>
      <c r="C90" s="23"/>
      <c r="D90" s="112"/>
      <c r="E90" s="112"/>
      <c r="F90" s="273"/>
      <c r="G90" s="116"/>
      <c r="H90" s="118"/>
      <c r="I90" s="102"/>
      <c r="J90" s="87"/>
    </row>
    <row r="91" spans="1:10" ht="15">
      <c r="A91" s="10"/>
      <c r="B91" s="159"/>
      <c r="C91" s="23"/>
      <c r="D91" s="112"/>
      <c r="E91" s="112"/>
      <c r="F91" s="273"/>
      <c r="G91" s="116"/>
      <c r="H91" s="118"/>
      <c r="I91" s="102"/>
      <c r="J91" s="87"/>
    </row>
    <row r="92" spans="1:10" ht="15">
      <c r="A92" s="10"/>
      <c r="B92" s="159"/>
      <c r="C92" s="23"/>
      <c r="D92" s="112"/>
      <c r="E92" s="112"/>
      <c r="F92" s="273"/>
      <c r="G92" s="116"/>
      <c r="H92" s="118"/>
      <c r="I92" s="102"/>
      <c r="J92" s="87"/>
    </row>
    <row r="93" spans="1:10" ht="15">
      <c r="A93" s="10"/>
      <c r="B93" s="159"/>
      <c r="C93" s="23"/>
      <c r="D93" s="112"/>
      <c r="E93" s="112"/>
      <c r="F93" s="273"/>
      <c r="G93" s="116"/>
      <c r="H93" s="118"/>
      <c r="I93" s="29"/>
      <c r="J93" s="87"/>
    </row>
    <row r="94" spans="1:10" ht="15">
      <c r="A94" s="9"/>
      <c r="B94" s="160"/>
      <c r="C94" s="62"/>
      <c r="D94" s="112"/>
      <c r="E94" s="114"/>
      <c r="F94" s="271"/>
      <c r="G94" s="116"/>
      <c r="H94" s="109"/>
      <c r="I94" s="123"/>
      <c r="J94" s="63"/>
    </row>
    <row r="95" spans="1:10" ht="15">
      <c r="A95" s="9"/>
      <c r="B95" s="159"/>
      <c r="C95" s="23"/>
      <c r="D95" s="112"/>
      <c r="E95" s="114"/>
      <c r="F95" s="271"/>
      <c r="G95" s="124"/>
      <c r="H95" s="109"/>
      <c r="I95" s="102"/>
      <c r="J95" s="87"/>
    </row>
    <row r="96" spans="1:10" ht="15">
      <c r="A96" s="9"/>
      <c r="B96" s="159"/>
      <c r="C96" s="23"/>
      <c r="D96" s="112"/>
      <c r="E96" s="114"/>
      <c r="F96" s="271"/>
      <c r="G96" s="124"/>
      <c r="H96" s="109"/>
      <c r="I96" s="102"/>
      <c r="J96" s="87"/>
    </row>
    <row r="97" spans="1:10" ht="15">
      <c r="A97" s="9"/>
      <c r="B97" s="159"/>
      <c r="C97" s="23"/>
      <c r="D97" s="112"/>
      <c r="E97" s="114"/>
      <c r="F97" s="271"/>
      <c r="G97" s="124"/>
      <c r="H97" s="109"/>
      <c r="I97" s="102"/>
      <c r="J97" s="87"/>
    </row>
    <row r="98" spans="1:10" ht="15">
      <c r="A98" s="10"/>
      <c r="B98" s="160"/>
      <c r="C98" s="62"/>
      <c r="D98" s="112"/>
      <c r="E98" s="92"/>
      <c r="F98" s="273"/>
      <c r="G98" s="125"/>
      <c r="H98" s="118"/>
      <c r="I98" s="126"/>
      <c r="J98" s="182"/>
    </row>
    <row r="99" spans="1:10" ht="15">
      <c r="A99" s="10"/>
      <c r="B99" s="159"/>
      <c r="C99" s="23"/>
      <c r="D99" s="112"/>
      <c r="E99" s="92"/>
      <c r="F99" s="273"/>
      <c r="G99" s="116"/>
      <c r="H99" s="118"/>
      <c r="I99" s="102"/>
      <c r="J99" s="179"/>
    </row>
    <row r="100" spans="1:10" ht="15">
      <c r="A100" s="10"/>
      <c r="B100" s="159"/>
      <c r="C100" s="23"/>
      <c r="D100" s="112"/>
      <c r="E100" s="101"/>
      <c r="F100" s="273"/>
      <c r="G100" s="116"/>
      <c r="H100" s="118"/>
      <c r="I100" s="102"/>
      <c r="J100" s="179"/>
    </row>
    <row r="101" spans="1:10" ht="15">
      <c r="A101" s="10"/>
      <c r="B101" s="159"/>
      <c r="C101" s="23"/>
      <c r="D101" s="112"/>
      <c r="E101" s="101"/>
      <c r="F101" s="273"/>
      <c r="G101" s="116"/>
      <c r="H101" s="118"/>
      <c r="I101" s="102"/>
      <c r="J101" s="179"/>
    </row>
    <row r="102" spans="1:10" ht="15">
      <c r="A102" s="10"/>
      <c r="B102" s="159"/>
      <c r="C102" s="23"/>
      <c r="D102" s="112"/>
      <c r="E102" s="101"/>
      <c r="F102" s="273"/>
      <c r="G102" s="116"/>
      <c r="H102" s="118"/>
      <c r="I102" s="102"/>
      <c r="J102" s="179"/>
    </row>
    <row r="103" spans="1:10" ht="15">
      <c r="A103" s="10"/>
      <c r="B103" s="159"/>
      <c r="C103" s="23"/>
      <c r="D103" s="112"/>
      <c r="E103" s="101"/>
      <c r="F103" s="273"/>
      <c r="G103" s="116"/>
      <c r="H103" s="118"/>
      <c r="I103" s="102"/>
      <c r="J103" s="179"/>
    </row>
    <row r="104" spans="1:10" ht="15">
      <c r="A104" s="10"/>
      <c r="B104" s="159"/>
      <c r="C104" s="23"/>
      <c r="D104" s="112"/>
      <c r="E104" s="112"/>
      <c r="F104" s="273"/>
      <c r="G104" s="116"/>
      <c r="H104" s="118"/>
      <c r="I104" s="102"/>
      <c r="J104" s="179"/>
    </row>
    <row r="105" spans="1:10" ht="15">
      <c r="A105" s="10"/>
      <c r="B105" s="161"/>
      <c r="C105" s="23"/>
      <c r="D105" s="112"/>
      <c r="E105" s="112"/>
      <c r="F105" s="273"/>
      <c r="G105" s="116"/>
      <c r="H105" s="118"/>
      <c r="I105" s="102"/>
      <c r="J105" s="179"/>
    </row>
    <row r="106" spans="1:10" ht="15">
      <c r="A106" s="10"/>
      <c r="B106" s="161"/>
      <c r="C106" s="23"/>
      <c r="D106" s="112"/>
      <c r="E106" s="112"/>
      <c r="F106" s="273"/>
      <c r="G106" s="116"/>
      <c r="H106" s="118"/>
      <c r="I106" s="102"/>
      <c r="J106" s="179"/>
    </row>
    <row r="107" spans="1:10" ht="15">
      <c r="A107" s="10"/>
      <c r="B107" s="159"/>
      <c r="C107" s="23"/>
      <c r="D107" s="112"/>
      <c r="E107" s="112"/>
      <c r="F107" s="273"/>
      <c r="G107" s="116"/>
      <c r="H107" s="118"/>
      <c r="I107" s="102"/>
      <c r="J107" s="179"/>
    </row>
    <row r="108" spans="1:10" ht="15">
      <c r="A108" s="10"/>
      <c r="B108" s="159"/>
      <c r="C108" s="23"/>
      <c r="D108" s="112"/>
      <c r="E108" s="112"/>
      <c r="F108" s="273"/>
      <c r="G108" s="116"/>
      <c r="H108" s="118"/>
      <c r="I108" s="102"/>
      <c r="J108" s="179"/>
    </row>
    <row r="109" spans="1:10" ht="15">
      <c r="A109" s="10"/>
      <c r="B109" s="160"/>
      <c r="C109" s="62"/>
      <c r="D109" s="112"/>
      <c r="E109" s="92"/>
      <c r="F109" s="273"/>
      <c r="G109" s="116"/>
      <c r="H109" s="118"/>
      <c r="I109" s="126"/>
      <c r="J109" s="182"/>
    </row>
    <row r="110" spans="1:10" ht="15">
      <c r="A110" s="10"/>
      <c r="B110" s="159"/>
      <c r="C110" s="175"/>
      <c r="D110" s="159"/>
      <c r="E110" s="115"/>
      <c r="F110" s="274"/>
      <c r="G110" s="159"/>
      <c r="H110" s="159"/>
      <c r="I110" s="102"/>
      <c r="J110" s="115"/>
    </row>
    <row r="111" spans="1:10" ht="15">
      <c r="A111" s="10"/>
      <c r="B111" s="159"/>
      <c r="C111" s="175"/>
      <c r="D111" s="159"/>
      <c r="E111" s="115"/>
      <c r="F111" s="274"/>
      <c r="G111" s="159"/>
      <c r="H111" s="159"/>
      <c r="I111" s="102"/>
      <c r="J111" s="115"/>
    </row>
    <row r="112" spans="1:10" ht="15">
      <c r="A112" s="10"/>
      <c r="B112" s="159"/>
      <c r="C112" s="23"/>
      <c r="D112" s="112"/>
      <c r="E112" s="112"/>
      <c r="F112" s="273"/>
      <c r="G112" s="116"/>
      <c r="H112" s="118"/>
      <c r="I112" s="102"/>
      <c r="J112" s="179"/>
    </row>
    <row r="113" spans="1:10" ht="15">
      <c r="A113" s="10"/>
      <c r="B113" s="160"/>
      <c r="C113" s="62"/>
      <c r="D113" s="112"/>
      <c r="E113" s="92"/>
      <c r="F113" s="273"/>
      <c r="G113" s="116"/>
      <c r="H113" s="118"/>
      <c r="I113" s="126"/>
      <c r="J113" s="182"/>
    </row>
    <row r="114" spans="1:10" ht="15">
      <c r="A114" s="10"/>
      <c r="B114" s="159"/>
      <c r="C114" s="23"/>
      <c r="D114" s="112"/>
      <c r="E114" s="112"/>
      <c r="F114" s="273"/>
      <c r="G114" s="116"/>
      <c r="H114" s="118"/>
      <c r="I114" s="102"/>
      <c r="J114" s="179"/>
    </row>
    <row r="115" spans="1:10" ht="15">
      <c r="A115" s="10"/>
      <c r="B115" s="159"/>
      <c r="C115" s="23"/>
      <c r="D115" s="112"/>
      <c r="E115" s="112"/>
      <c r="F115" s="273"/>
      <c r="G115" s="116"/>
      <c r="H115" s="118"/>
      <c r="I115" s="102"/>
      <c r="J115" s="179"/>
    </row>
    <row r="116" spans="1:10" ht="15">
      <c r="A116" s="10"/>
      <c r="B116" s="160"/>
      <c r="C116" s="62"/>
      <c r="D116" s="112"/>
      <c r="E116" s="92"/>
      <c r="F116" s="273"/>
      <c r="G116" s="116"/>
      <c r="H116" s="118"/>
      <c r="I116" s="126"/>
      <c r="J116" s="182"/>
    </row>
    <row r="117" spans="1:10" ht="15">
      <c r="A117" s="10"/>
      <c r="B117" s="159"/>
      <c r="C117" s="23"/>
      <c r="D117" s="112"/>
      <c r="E117" s="130"/>
      <c r="F117" s="275"/>
      <c r="G117" s="113"/>
      <c r="H117" s="101"/>
      <c r="I117" s="102"/>
      <c r="J117" s="179"/>
    </row>
    <row r="118" spans="1:10" ht="15">
      <c r="A118" s="10"/>
      <c r="B118" s="159"/>
      <c r="C118" s="23"/>
      <c r="D118" s="112"/>
      <c r="E118" s="112"/>
      <c r="F118" s="273"/>
      <c r="G118" s="113"/>
      <c r="H118" s="131"/>
      <c r="I118" s="102"/>
      <c r="J118" s="179"/>
    </row>
    <row r="119" spans="1:10" ht="15">
      <c r="A119" s="10"/>
      <c r="B119" s="141"/>
      <c r="C119" s="23"/>
      <c r="D119" s="112"/>
      <c r="E119" s="112"/>
      <c r="F119" s="273"/>
      <c r="G119" s="57"/>
      <c r="H119" s="118"/>
      <c r="I119" s="102"/>
      <c r="J119" s="179"/>
    </row>
    <row r="120" spans="1:10" ht="15">
      <c r="A120" s="10"/>
      <c r="B120" s="159"/>
      <c r="C120" s="23"/>
      <c r="D120" s="112"/>
      <c r="E120" s="112"/>
      <c r="F120" s="273"/>
      <c r="G120" s="113"/>
      <c r="H120" s="118"/>
      <c r="I120" s="102"/>
      <c r="J120" s="179"/>
    </row>
    <row r="121" spans="1:10" ht="15">
      <c r="A121" s="10"/>
      <c r="B121" s="160"/>
      <c r="C121" s="62"/>
      <c r="D121" s="112"/>
      <c r="E121" s="92"/>
      <c r="F121" s="273"/>
      <c r="G121" s="16"/>
      <c r="H121" s="118"/>
      <c r="I121" s="126"/>
      <c r="J121" s="182"/>
    </row>
    <row r="122" spans="1:10" ht="15">
      <c r="A122" s="10"/>
      <c r="B122" s="159"/>
      <c r="C122" s="23"/>
      <c r="D122" s="112"/>
      <c r="E122" s="92"/>
      <c r="F122" s="273"/>
      <c r="G122" s="113"/>
      <c r="H122" s="118"/>
      <c r="I122" s="102"/>
      <c r="J122" s="179"/>
    </row>
    <row r="123" spans="1:10" ht="15">
      <c r="A123" s="10"/>
      <c r="B123" s="159"/>
      <c r="C123" s="23"/>
      <c r="D123" s="112"/>
      <c r="E123" s="92"/>
      <c r="F123" s="273"/>
      <c r="G123" s="113"/>
      <c r="H123" s="118"/>
      <c r="I123" s="102"/>
      <c r="J123" s="179"/>
    </row>
    <row r="124" spans="1:10" ht="15">
      <c r="A124" s="10"/>
      <c r="B124" s="159"/>
      <c r="C124" s="23"/>
      <c r="D124" s="112"/>
      <c r="E124" s="92"/>
      <c r="F124" s="273"/>
      <c r="G124" s="113"/>
      <c r="H124" s="118"/>
      <c r="I124" s="102"/>
      <c r="J124" s="179"/>
    </row>
    <row r="125" spans="1:10" ht="15">
      <c r="A125" s="10"/>
      <c r="B125" s="159"/>
      <c r="C125" s="23"/>
      <c r="D125" s="112"/>
      <c r="E125" s="132"/>
      <c r="F125" s="273"/>
      <c r="G125" s="113"/>
      <c r="H125" s="133"/>
      <c r="I125" s="102"/>
      <c r="J125" s="179"/>
    </row>
    <row r="126" spans="1:10" ht="15">
      <c r="A126" s="10"/>
      <c r="B126" s="159"/>
      <c r="C126" s="23"/>
      <c r="D126" s="112"/>
      <c r="E126" s="132"/>
      <c r="F126" s="273"/>
      <c r="G126" s="113"/>
      <c r="H126" s="133"/>
      <c r="I126" s="102"/>
      <c r="J126" s="179"/>
    </row>
    <row r="127" spans="1:10" ht="15">
      <c r="A127" s="10"/>
      <c r="B127" s="159"/>
      <c r="C127" s="23"/>
      <c r="D127" s="112"/>
      <c r="E127" s="132"/>
      <c r="F127" s="273"/>
      <c r="G127" s="113"/>
      <c r="H127" s="133"/>
      <c r="I127" s="102"/>
      <c r="J127" s="179"/>
    </row>
    <row r="128" spans="1:10" ht="15">
      <c r="A128" s="10"/>
      <c r="B128" s="159"/>
      <c r="C128" s="23"/>
      <c r="D128" s="112"/>
      <c r="E128" s="132"/>
      <c r="F128" s="273"/>
      <c r="G128" s="113"/>
      <c r="H128" s="133"/>
      <c r="I128" s="102"/>
      <c r="J128" s="179"/>
    </row>
    <row r="129" spans="1:10" ht="15">
      <c r="A129" s="10"/>
      <c r="B129" s="159"/>
      <c r="C129" s="23"/>
      <c r="D129" s="112"/>
      <c r="E129" s="132"/>
      <c r="F129" s="273"/>
      <c r="G129" s="113"/>
      <c r="H129" s="133"/>
      <c r="I129" s="102"/>
      <c r="J129" s="179"/>
    </row>
    <row r="130" spans="1:10" ht="15">
      <c r="A130" s="10"/>
      <c r="B130" s="159"/>
      <c r="C130" s="23"/>
      <c r="D130" s="112"/>
      <c r="E130" s="132"/>
      <c r="F130" s="273"/>
      <c r="G130" s="113"/>
      <c r="H130" s="133"/>
      <c r="I130" s="102"/>
      <c r="J130" s="179"/>
    </row>
    <row r="131" spans="1:10" ht="15">
      <c r="A131" s="10"/>
      <c r="B131" s="159"/>
      <c r="C131" s="23"/>
      <c r="D131" s="112"/>
      <c r="E131" s="132"/>
      <c r="F131" s="273"/>
      <c r="G131" s="113"/>
      <c r="H131" s="133"/>
      <c r="I131" s="102"/>
      <c r="J131" s="179"/>
    </row>
    <row r="132" spans="1:10" ht="15">
      <c r="A132" s="10"/>
      <c r="B132" s="159"/>
      <c r="C132" s="23"/>
      <c r="D132" s="112"/>
      <c r="E132" s="132"/>
      <c r="F132" s="273"/>
      <c r="G132" s="113"/>
      <c r="H132" s="133"/>
      <c r="I132" s="102"/>
      <c r="J132" s="179"/>
    </row>
    <row r="133" spans="1:10" ht="15">
      <c r="A133" s="10"/>
      <c r="B133" s="159"/>
      <c r="C133" s="23"/>
      <c r="D133" s="112"/>
      <c r="E133" s="131"/>
      <c r="F133" s="273"/>
      <c r="G133" s="113"/>
      <c r="H133" s="43"/>
      <c r="I133" s="102"/>
      <c r="J133" s="179"/>
    </row>
    <row r="134" spans="1:10" ht="15">
      <c r="A134" s="10"/>
      <c r="B134" s="159"/>
      <c r="C134" s="23"/>
      <c r="D134" s="112"/>
      <c r="E134" s="131"/>
      <c r="F134" s="273"/>
      <c r="G134" s="113"/>
      <c r="H134" s="43"/>
      <c r="I134" s="102"/>
      <c r="J134" s="179"/>
    </row>
    <row r="135" spans="1:10" ht="15">
      <c r="A135" s="10"/>
      <c r="B135" s="159"/>
      <c r="C135" s="23"/>
      <c r="D135" s="112"/>
      <c r="E135" s="101"/>
      <c r="F135" s="273"/>
      <c r="G135" s="113"/>
      <c r="H135" s="43"/>
      <c r="I135" s="102"/>
      <c r="J135" s="179"/>
    </row>
    <row r="136" spans="1:10" ht="15">
      <c r="A136" s="10"/>
      <c r="B136" s="159"/>
      <c r="C136" s="23"/>
      <c r="D136" s="112"/>
      <c r="E136" s="101"/>
      <c r="F136" s="273"/>
      <c r="G136" s="113"/>
      <c r="H136" s="43"/>
      <c r="I136" s="102"/>
      <c r="J136" s="179"/>
    </row>
    <row r="137" spans="1:10" ht="15">
      <c r="A137" s="10"/>
      <c r="B137" s="159"/>
      <c r="C137" s="23"/>
      <c r="D137" s="112"/>
      <c r="E137" s="101"/>
      <c r="F137" s="273"/>
      <c r="G137" s="113"/>
      <c r="H137" s="43"/>
      <c r="I137" s="102"/>
      <c r="J137" s="179"/>
    </row>
    <row r="138" spans="1:10" ht="15">
      <c r="A138" s="10"/>
      <c r="B138" s="160"/>
      <c r="C138" s="62"/>
      <c r="D138" s="112"/>
      <c r="E138" s="92"/>
      <c r="F138" s="273"/>
      <c r="G138" s="108"/>
      <c r="H138" s="118"/>
      <c r="I138" s="126"/>
      <c r="J138" s="182"/>
    </row>
    <row r="139" spans="1:10" ht="15">
      <c r="A139" s="10"/>
      <c r="B139" s="159"/>
      <c r="C139" s="64"/>
      <c r="D139" s="112"/>
      <c r="E139" s="92"/>
      <c r="F139" s="273"/>
      <c r="G139" s="16"/>
      <c r="H139" s="131"/>
      <c r="I139" s="102"/>
      <c r="J139" s="179"/>
    </row>
    <row r="140" spans="1:10" ht="15">
      <c r="A140" s="10"/>
      <c r="B140" s="159"/>
      <c r="C140" s="64"/>
      <c r="D140" s="112"/>
      <c r="E140" s="92"/>
      <c r="F140" s="273"/>
      <c r="G140" s="16"/>
      <c r="H140" s="131"/>
      <c r="I140" s="102"/>
      <c r="J140" s="179"/>
    </row>
    <row r="141" spans="1:10" ht="15">
      <c r="A141" s="10"/>
      <c r="B141" s="159"/>
      <c r="C141" s="64"/>
      <c r="D141" s="112"/>
      <c r="E141" s="92"/>
      <c r="F141" s="273"/>
      <c r="G141" s="16"/>
      <c r="H141" s="131"/>
      <c r="I141" s="102"/>
      <c r="J141" s="179"/>
    </row>
    <row r="142" spans="1:10" ht="15">
      <c r="A142" s="10"/>
      <c r="B142" s="159"/>
      <c r="C142" s="64"/>
      <c r="D142" s="112"/>
      <c r="E142" s="92"/>
      <c r="F142" s="273"/>
      <c r="G142" s="16"/>
      <c r="H142" s="131"/>
      <c r="I142" s="102"/>
      <c r="J142" s="179"/>
    </row>
    <row r="143" spans="1:10" ht="15">
      <c r="A143" s="10"/>
      <c r="B143" s="159"/>
      <c r="C143" s="64"/>
      <c r="D143" s="112"/>
      <c r="E143" s="92"/>
      <c r="F143" s="273"/>
      <c r="G143" s="16"/>
      <c r="H143" s="131"/>
      <c r="I143" s="102"/>
      <c r="J143" s="179"/>
    </row>
    <row r="144" spans="1:10" ht="15">
      <c r="A144" s="10"/>
      <c r="B144" s="159"/>
      <c r="C144" s="64"/>
      <c r="D144" s="112"/>
      <c r="E144" s="92"/>
      <c r="F144" s="273"/>
      <c r="G144" s="16"/>
      <c r="H144" s="131"/>
      <c r="I144" s="102"/>
      <c r="J144" s="179"/>
    </row>
    <row r="145" spans="1:10" ht="15">
      <c r="A145" s="10"/>
      <c r="B145" s="159"/>
      <c r="C145" s="64"/>
      <c r="D145" s="112"/>
      <c r="E145" s="92"/>
      <c r="F145" s="273"/>
      <c r="G145" s="16"/>
      <c r="H145" s="131"/>
      <c r="I145" s="102"/>
      <c r="J145" s="179"/>
    </row>
    <row r="146" spans="1:10" ht="15">
      <c r="A146" s="10"/>
      <c r="B146" s="159"/>
      <c r="C146" s="64"/>
      <c r="D146" s="112"/>
      <c r="E146" s="92"/>
      <c r="F146" s="273"/>
      <c r="G146" s="16"/>
      <c r="H146" s="131"/>
      <c r="I146" s="29"/>
      <c r="J146" s="179"/>
    </row>
    <row r="147" spans="1:10" ht="15">
      <c r="A147" s="10"/>
      <c r="B147" s="160"/>
      <c r="C147" s="62"/>
      <c r="D147" s="112"/>
      <c r="E147" s="112"/>
      <c r="F147" s="273"/>
      <c r="G147" s="16"/>
      <c r="H147" s="118"/>
      <c r="I147" s="134"/>
      <c r="J147" s="182"/>
    </row>
    <row r="148" spans="1:10" ht="15">
      <c r="A148" s="10"/>
      <c r="B148" s="159"/>
      <c r="C148" s="25"/>
      <c r="D148" s="112"/>
      <c r="E148" s="112"/>
      <c r="F148" s="273"/>
      <c r="G148" s="113"/>
      <c r="H148" s="118"/>
      <c r="I148" s="102"/>
      <c r="J148" s="179"/>
    </row>
    <row r="149" spans="1:10" ht="15">
      <c r="A149" s="10"/>
      <c r="B149" s="159"/>
      <c r="C149" s="25"/>
      <c r="D149" s="112"/>
      <c r="E149" s="112"/>
      <c r="F149" s="273"/>
      <c r="G149" s="113"/>
      <c r="H149" s="118"/>
      <c r="I149" s="102"/>
      <c r="J149" s="179"/>
    </row>
    <row r="150" spans="1:10" ht="15">
      <c r="A150" s="10"/>
      <c r="B150" s="159"/>
      <c r="C150" s="67"/>
      <c r="D150" s="112"/>
      <c r="E150" s="112"/>
      <c r="F150" s="273"/>
      <c r="G150" s="113"/>
      <c r="H150" s="118"/>
      <c r="I150" s="102"/>
      <c r="J150" s="179"/>
    </row>
    <row r="151" spans="1:10" ht="15">
      <c r="A151" s="10"/>
      <c r="B151" s="160"/>
      <c r="C151" s="62"/>
      <c r="D151" s="112"/>
      <c r="E151" s="112"/>
      <c r="F151" s="273"/>
      <c r="G151" s="16"/>
      <c r="H151" s="118"/>
      <c r="I151" s="134"/>
      <c r="J151" s="63"/>
    </row>
    <row r="152" spans="1:10" ht="15">
      <c r="A152" s="10"/>
      <c r="B152" s="159"/>
      <c r="C152" s="25"/>
      <c r="D152" s="112"/>
      <c r="E152" s="112"/>
      <c r="F152" s="273"/>
      <c r="G152" s="113"/>
      <c r="H152" s="118"/>
      <c r="I152" s="102"/>
      <c r="J152" s="179"/>
    </row>
    <row r="153" spans="1:10" ht="15">
      <c r="A153" s="10"/>
      <c r="B153" s="159"/>
      <c r="C153" s="64"/>
      <c r="D153" s="112"/>
      <c r="E153" s="92"/>
      <c r="F153" s="273"/>
      <c r="G153" s="16"/>
      <c r="H153" s="131"/>
      <c r="I153" s="29"/>
      <c r="J153" s="179"/>
    </row>
    <row r="154" spans="1:10" ht="15">
      <c r="A154" s="10"/>
      <c r="B154" s="160"/>
      <c r="C154" s="62"/>
      <c r="D154" s="112"/>
      <c r="E154" s="112"/>
      <c r="F154" s="273"/>
      <c r="G154" s="16"/>
      <c r="H154" s="118"/>
      <c r="I154" s="134"/>
      <c r="J154" s="182"/>
    </row>
    <row r="155" spans="1:10" ht="15">
      <c r="A155" s="10"/>
      <c r="B155" s="159"/>
      <c r="C155" s="25"/>
      <c r="D155" s="112"/>
      <c r="E155" s="112"/>
      <c r="F155" s="273"/>
      <c r="G155" s="113"/>
      <c r="H155" s="118"/>
      <c r="I155" s="102"/>
      <c r="J155" s="179"/>
    </row>
    <row r="156" spans="1:10" ht="15">
      <c r="A156" s="10"/>
      <c r="B156" s="159"/>
      <c r="C156" s="64"/>
      <c r="D156" s="112"/>
      <c r="E156" s="92"/>
      <c r="F156" s="273"/>
      <c r="G156" s="16"/>
      <c r="H156" s="131"/>
      <c r="I156" s="29"/>
      <c r="J156" s="179"/>
    </row>
    <row r="157" spans="1:10" ht="15">
      <c r="A157" s="10"/>
      <c r="B157" s="160"/>
      <c r="C157" s="62"/>
      <c r="D157" s="112"/>
      <c r="E157" s="112"/>
      <c r="F157" s="273"/>
      <c r="G157" s="16"/>
      <c r="H157" s="118"/>
      <c r="I157" s="134"/>
      <c r="J157" s="182"/>
    </row>
    <row r="158" spans="1:10" ht="15">
      <c r="A158" s="10"/>
      <c r="B158" s="159"/>
      <c r="C158" s="25"/>
      <c r="D158" s="112"/>
      <c r="E158" s="112"/>
      <c r="F158" s="273"/>
      <c r="G158" s="113"/>
      <c r="H158" s="118"/>
      <c r="I158" s="102"/>
      <c r="J158" s="179"/>
    </row>
    <row r="159" spans="1:10" ht="15">
      <c r="A159" s="10"/>
      <c r="B159" s="159"/>
      <c r="C159" s="25"/>
      <c r="D159" s="112"/>
      <c r="E159" s="112"/>
      <c r="F159" s="273"/>
      <c r="G159" s="113"/>
      <c r="H159" s="118"/>
      <c r="I159" s="102"/>
      <c r="J159" s="179"/>
    </row>
    <row r="160" spans="1:10" ht="15">
      <c r="A160" s="10"/>
      <c r="B160" s="159"/>
      <c r="C160" s="25"/>
      <c r="D160" s="112"/>
      <c r="E160" s="112"/>
      <c r="F160" s="273"/>
      <c r="G160" s="113"/>
      <c r="H160" s="118"/>
      <c r="I160" s="29"/>
      <c r="J160" s="179"/>
    </row>
    <row r="161" spans="1:10" ht="15">
      <c r="A161" s="9"/>
      <c r="B161" s="160"/>
      <c r="C161" s="62"/>
      <c r="D161" s="112"/>
      <c r="E161" s="114"/>
      <c r="F161" s="271"/>
      <c r="G161" s="116"/>
      <c r="H161" s="109"/>
      <c r="I161" s="123"/>
      <c r="J161" s="182"/>
    </row>
    <row r="162" spans="1:10" ht="15">
      <c r="A162" s="9"/>
      <c r="B162" s="159"/>
      <c r="C162" s="23"/>
      <c r="D162" s="112"/>
      <c r="E162" s="105"/>
      <c r="F162" s="271"/>
      <c r="G162" s="116"/>
      <c r="H162" s="109"/>
      <c r="I162" s="102"/>
      <c r="J162" s="179"/>
    </row>
    <row r="163" spans="1:10" ht="15">
      <c r="A163" s="9"/>
      <c r="B163" s="159"/>
      <c r="C163" s="23"/>
      <c r="D163" s="112"/>
      <c r="E163" s="112"/>
      <c r="F163" s="271"/>
      <c r="G163" s="116"/>
      <c r="H163" s="109"/>
      <c r="I163" s="102"/>
      <c r="J163" s="179"/>
    </row>
    <row r="164" spans="1:10" ht="15">
      <c r="A164" s="9"/>
      <c r="B164" s="162"/>
      <c r="C164" s="59"/>
      <c r="D164" s="127"/>
      <c r="E164" s="127"/>
      <c r="F164" s="276"/>
      <c r="G164" s="128"/>
      <c r="H164" s="109"/>
      <c r="I164" s="178"/>
      <c r="J164" s="179"/>
    </row>
    <row r="165" spans="1:10" ht="15">
      <c r="A165" s="9"/>
      <c r="B165" s="159"/>
      <c r="C165" s="23"/>
      <c r="D165" s="112"/>
      <c r="E165" s="105"/>
      <c r="F165" s="271"/>
      <c r="G165" s="116"/>
      <c r="H165" s="109"/>
      <c r="I165" s="102"/>
      <c r="J165" s="179"/>
    </row>
    <row r="166" spans="1:10" ht="15">
      <c r="A166" s="9"/>
      <c r="B166" s="159"/>
      <c r="C166" s="23"/>
      <c r="D166" s="112"/>
      <c r="E166" s="105"/>
      <c r="F166" s="271"/>
      <c r="G166" s="116"/>
      <c r="H166" s="109"/>
      <c r="I166" s="102"/>
      <c r="J166" s="179"/>
    </row>
    <row r="167" spans="1:10" ht="15">
      <c r="A167" s="9"/>
      <c r="B167" s="159"/>
      <c r="C167" s="23"/>
      <c r="D167" s="112"/>
      <c r="E167" s="105"/>
      <c r="F167" s="271"/>
      <c r="G167" s="16"/>
      <c r="H167" s="109"/>
      <c r="I167" s="102"/>
      <c r="J167" s="179"/>
    </row>
    <row r="168" spans="1:10" ht="15">
      <c r="A168" s="9"/>
      <c r="B168" s="159"/>
      <c r="C168" s="23"/>
      <c r="D168" s="112"/>
      <c r="E168" s="105"/>
      <c r="F168" s="271"/>
      <c r="G168" s="16"/>
      <c r="H168" s="109"/>
      <c r="I168" s="102"/>
      <c r="J168" s="179"/>
    </row>
    <row r="169" spans="1:10" ht="15">
      <c r="A169" s="9"/>
      <c r="B169" s="159"/>
      <c r="C169" s="23"/>
      <c r="D169" s="112"/>
      <c r="E169" s="105"/>
      <c r="F169" s="271"/>
      <c r="G169" s="16"/>
      <c r="H169" s="109"/>
      <c r="I169" s="102"/>
      <c r="J169" s="179"/>
    </row>
    <row r="170" spans="1:10" ht="15">
      <c r="A170" s="10"/>
      <c r="B170" s="160"/>
      <c r="C170" s="62"/>
      <c r="D170" s="112"/>
      <c r="E170" s="92"/>
      <c r="F170" s="273"/>
      <c r="G170" s="16"/>
      <c r="H170" s="118"/>
      <c r="I170" s="126"/>
      <c r="J170" s="182"/>
    </row>
    <row r="171" spans="1:10" ht="15">
      <c r="A171" s="10"/>
      <c r="B171" s="159"/>
      <c r="C171" s="23"/>
      <c r="D171" s="112"/>
      <c r="E171" s="112"/>
      <c r="F171" s="273"/>
      <c r="G171" s="16"/>
      <c r="H171" s="118"/>
      <c r="I171" s="102"/>
      <c r="J171" s="182"/>
    </row>
    <row r="172" spans="1:10" ht="15">
      <c r="A172" s="10"/>
      <c r="B172" s="160"/>
      <c r="C172" s="62"/>
      <c r="D172" s="112"/>
      <c r="E172" s="92"/>
      <c r="F172" s="273"/>
      <c r="G172" s="16"/>
      <c r="H172" s="118"/>
      <c r="I172" s="126"/>
      <c r="J172" s="182"/>
    </row>
    <row r="173" spans="1:10" ht="15">
      <c r="A173" s="10"/>
      <c r="B173" s="159"/>
      <c r="C173" s="59"/>
      <c r="D173" s="112"/>
      <c r="E173" s="92"/>
      <c r="F173" s="273"/>
      <c r="G173" s="16"/>
      <c r="H173" s="118"/>
      <c r="I173" s="102"/>
      <c r="J173" s="179"/>
    </row>
    <row r="174" spans="1:10" ht="15">
      <c r="A174" s="10"/>
      <c r="B174" s="159"/>
      <c r="C174" s="59"/>
      <c r="D174" s="112"/>
      <c r="E174" s="112"/>
      <c r="F174" s="273"/>
      <c r="G174" s="16"/>
      <c r="H174" s="118"/>
      <c r="I174" s="102"/>
      <c r="J174" s="179"/>
    </row>
    <row r="175" spans="1:10" ht="15">
      <c r="A175" s="10"/>
      <c r="B175" s="159"/>
      <c r="C175" s="59"/>
      <c r="D175" s="112"/>
      <c r="E175" s="112"/>
      <c r="F175" s="273"/>
      <c r="G175" s="16"/>
      <c r="H175" s="118"/>
      <c r="I175" s="102"/>
      <c r="J175" s="183"/>
    </row>
    <row r="176" spans="1:10" ht="15">
      <c r="A176" s="10"/>
      <c r="B176" s="159"/>
      <c r="C176" s="59"/>
      <c r="D176" s="112"/>
      <c r="E176" s="112"/>
      <c r="F176" s="273"/>
      <c r="G176" s="16"/>
      <c r="H176" s="118"/>
      <c r="I176" s="102"/>
      <c r="J176" s="183"/>
    </row>
    <row r="177" spans="1:10" ht="15">
      <c r="A177" s="10"/>
      <c r="B177" s="163"/>
      <c r="C177" s="59"/>
      <c r="D177" s="112"/>
      <c r="E177" s="112"/>
      <c r="F177" s="273"/>
      <c r="G177" s="16"/>
      <c r="H177" s="118"/>
      <c r="I177" s="102"/>
      <c r="J177" s="183"/>
    </row>
    <row r="178" spans="1:10" ht="15">
      <c r="A178" s="10"/>
      <c r="B178" s="164"/>
      <c r="C178" s="59"/>
      <c r="D178" s="112"/>
      <c r="E178" s="112"/>
      <c r="F178" s="273"/>
      <c r="G178" s="16"/>
      <c r="H178" s="118"/>
      <c r="I178" s="102"/>
      <c r="J178" s="179"/>
    </row>
    <row r="179" spans="1:10" ht="15">
      <c r="A179" s="10"/>
      <c r="B179" s="164"/>
      <c r="C179" s="59"/>
      <c r="D179" s="112"/>
      <c r="E179" s="112"/>
      <c r="F179" s="273"/>
      <c r="G179" s="16"/>
      <c r="H179" s="118"/>
      <c r="I179" s="102"/>
      <c r="J179" s="183"/>
    </row>
    <row r="180" spans="1:10" ht="15">
      <c r="A180" s="10"/>
      <c r="B180" s="164"/>
      <c r="C180" s="59"/>
      <c r="D180" s="112"/>
      <c r="E180" s="112"/>
      <c r="F180" s="273"/>
      <c r="G180" s="16"/>
      <c r="H180" s="118"/>
      <c r="I180" s="102"/>
      <c r="J180" s="179"/>
    </row>
    <row r="181" spans="1:10" ht="15">
      <c r="A181" s="10"/>
      <c r="B181" s="163"/>
      <c r="C181" s="23"/>
      <c r="D181" s="112"/>
      <c r="E181" s="112"/>
      <c r="F181" s="273"/>
      <c r="G181" s="16"/>
      <c r="H181" s="118"/>
      <c r="I181" s="102"/>
      <c r="J181" s="183"/>
    </row>
    <row r="182" spans="1:10" ht="15">
      <c r="A182" s="10"/>
      <c r="B182" s="163"/>
      <c r="C182" s="23"/>
      <c r="D182" s="112"/>
      <c r="E182" s="112"/>
      <c r="F182" s="273"/>
      <c r="G182" s="16"/>
      <c r="H182" s="118"/>
      <c r="I182" s="102"/>
      <c r="J182" s="183"/>
    </row>
    <row r="183" spans="1:10" ht="15">
      <c r="A183" s="10"/>
      <c r="B183" s="165"/>
      <c r="C183" s="23"/>
      <c r="D183" s="112"/>
      <c r="E183" s="112"/>
      <c r="F183" s="273"/>
      <c r="G183" s="16"/>
      <c r="H183" s="118"/>
      <c r="I183" s="102"/>
      <c r="J183" s="183"/>
    </row>
    <row r="184" spans="1:10" ht="15">
      <c r="A184" s="10"/>
      <c r="B184" s="160"/>
      <c r="C184" s="62"/>
      <c r="D184" s="112"/>
      <c r="E184" s="92"/>
      <c r="F184" s="273"/>
      <c r="G184" s="16"/>
      <c r="H184" s="118"/>
      <c r="I184" s="135"/>
      <c r="J184" s="182"/>
    </row>
    <row r="185" spans="1:10" ht="15">
      <c r="A185" s="10"/>
      <c r="B185" s="159"/>
      <c r="C185" s="23"/>
      <c r="D185" s="112"/>
      <c r="E185" s="92"/>
      <c r="F185" s="273"/>
      <c r="G185" s="16"/>
      <c r="H185" s="118"/>
      <c r="I185" s="102"/>
      <c r="J185" s="183"/>
    </row>
    <row r="186" spans="1:10" ht="15">
      <c r="A186" s="10"/>
      <c r="B186" s="159"/>
      <c r="C186" s="23"/>
      <c r="D186" s="112"/>
      <c r="E186" s="92"/>
      <c r="F186" s="273"/>
      <c r="G186" s="16"/>
      <c r="H186" s="118"/>
      <c r="I186" s="102"/>
      <c r="J186" s="183"/>
    </row>
    <row r="187" spans="1:10" ht="15">
      <c r="A187" s="10"/>
      <c r="B187" s="159"/>
      <c r="C187" s="23"/>
      <c r="D187" s="112"/>
      <c r="E187" s="101"/>
      <c r="F187" s="273"/>
      <c r="G187" s="16"/>
      <c r="H187" s="118"/>
      <c r="I187" s="102"/>
      <c r="J187" s="183"/>
    </row>
    <row r="188" spans="1:10" ht="15">
      <c r="A188" s="10"/>
      <c r="B188" s="159"/>
      <c r="C188" s="23"/>
      <c r="D188" s="112"/>
      <c r="E188" s="92"/>
      <c r="F188" s="273"/>
      <c r="G188" s="16"/>
      <c r="H188" s="118"/>
      <c r="I188" s="102"/>
      <c r="J188" s="183"/>
    </row>
    <row r="189" spans="1:10" ht="15">
      <c r="A189" s="10"/>
      <c r="B189" s="159"/>
      <c r="C189" s="23"/>
      <c r="D189" s="112"/>
      <c r="E189" s="92"/>
      <c r="F189" s="273"/>
      <c r="G189" s="16"/>
      <c r="H189" s="118"/>
      <c r="I189" s="102"/>
      <c r="J189" s="183"/>
    </row>
    <row r="190" spans="1:10" ht="15">
      <c r="A190" s="10"/>
      <c r="B190" s="159"/>
      <c r="C190" s="23"/>
      <c r="D190" s="112"/>
      <c r="E190" s="92"/>
      <c r="F190" s="273"/>
      <c r="G190" s="16"/>
      <c r="H190" s="118"/>
      <c r="I190" s="29"/>
      <c r="J190" s="183"/>
    </row>
    <row r="191" spans="1:10" ht="15">
      <c r="A191" s="9"/>
      <c r="B191" s="160"/>
      <c r="C191" s="62"/>
      <c r="D191" s="112"/>
      <c r="E191" s="114"/>
      <c r="F191" s="271"/>
      <c r="G191" s="16"/>
      <c r="H191" s="118"/>
      <c r="I191" s="123"/>
      <c r="J191" s="182"/>
    </row>
    <row r="192" spans="1:10" ht="15">
      <c r="A192" s="9"/>
      <c r="B192" s="166"/>
      <c r="C192" s="23"/>
      <c r="D192" s="112"/>
      <c r="E192" s="105"/>
      <c r="F192" s="271"/>
      <c r="G192" s="16"/>
      <c r="H192" s="118"/>
      <c r="I192" s="102"/>
      <c r="J192" s="182"/>
    </row>
    <row r="193" spans="1:10" ht="15">
      <c r="A193" s="9"/>
      <c r="B193" s="166"/>
      <c r="C193" s="23"/>
      <c r="D193" s="112"/>
      <c r="E193" s="105"/>
      <c r="F193" s="271"/>
      <c r="G193" s="16"/>
      <c r="H193" s="118"/>
      <c r="I193" s="102"/>
      <c r="J193" s="182"/>
    </row>
    <row r="194" spans="1:10" ht="15">
      <c r="A194" s="9"/>
      <c r="B194" s="166"/>
      <c r="C194" s="23"/>
      <c r="D194" s="112"/>
      <c r="E194" s="105"/>
      <c r="F194" s="271"/>
      <c r="G194" s="16"/>
      <c r="H194" s="118"/>
      <c r="I194" s="102"/>
      <c r="J194" s="182"/>
    </row>
    <row r="195" spans="1:10" ht="15">
      <c r="A195" s="9"/>
      <c r="B195" s="166"/>
      <c r="C195" s="23"/>
      <c r="D195" s="112"/>
      <c r="E195" s="105"/>
      <c r="F195" s="271"/>
      <c r="G195" s="16"/>
      <c r="H195" s="118"/>
      <c r="I195" s="102"/>
      <c r="J195" s="182"/>
    </row>
    <row r="196" spans="1:10" ht="15">
      <c r="A196" s="9"/>
      <c r="B196" s="166"/>
      <c r="C196" s="23"/>
      <c r="D196" s="112"/>
      <c r="E196" s="105"/>
      <c r="F196" s="271"/>
      <c r="G196" s="16"/>
      <c r="H196" s="118"/>
      <c r="I196" s="102"/>
      <c r="J196" s="182"/>
    </row>
    <row r="197" spans="1:10" ht="15">
      <c r="A197" s="9"/>
      <c r="B197" s="166"/>
      <c r="C197" s="23"/>
      <c r="D197" s="112"/>
      <c r="E197" s="105"/>
      <c r="F197" s="271"/>
      <c r="G197" s="16"/>
      <c r="H197" s="118"/>
      <c r="I197" s="102"/>
      <c r="J197" s="182"/>
    </row>
    <row r="198" spans="1:10" ht="15">
      <c r="A198" s="9"/>
      <c r="B198" s="159"/>
      <c r="C198" s="23"/>
      <c r="D198" s="112"/>
      <c r="E198" s="105"/>
      <c r="F198" s="271"/>
      <c r="G198" s="16"/>
      <c r="H198" s="118"/>
      <c r="I198" s="136"/>
      <c r="J198" s="182"/>
    </row>
    <row r="199" spans="1:10" ht="15">
      <c r="A199" s="9"/>
      <c r="B199" s="160"/>
      <c r="C199" s="62"/>
      <c r="D199" s="112"/>
      <c r="E199" s="114"/>
      <c r="F199" s="271"/>
      <c r="G199" s="16"/>
      <c r="H199" s="118"/>
      <c r="I199" s="123"/>
      <c r="J199" s="182"/>
    </row>
    <row r="200" spans="1:10" ht="15">
      <c r="A200" s="9"/>
      <c r="B200" s="159"/>
      <c r="C200" s="23"/>
      <c r="D200" s="112"/>
      <c r="E200" s="105"/>
      <c r="F200" s="271"/>
      <c r="G200" s="16"/>
      <c r="H200" s="118"/>
      <c r="I200" s="102"/>
      <c r="J200" s="182"/>
    </row>
    <row r="201" spans="1:10" ht="15">
      <c r="A201" s="9"/>
      <c r="B201" s="159"/>
      <c r="C201" s="23"/>
      <c r="D201" s="112"/>
      <c r="E201" s="105"/>
      <c r="F201" s="271"/>
      <c r="G201" s="16"/>
      <c r="H201" s="118"/>
      <c r="I201" s="102"/>
      <c r="J201" s="182"/>
    </row>
    <row r="202" spans="1:10" ht="15">
      <c r="A202" s="9"/>
      <c r="B202" s="159"/>
      <c r="C202" s="23"/>
      <c r="D202" s="112"/>
      <c r="E202" s="105"/>
      <c r="F202" s="271"/>
      <c r="G202" s="16"/>
      <c r="H202" s="118"/>
      <c r="I202" s="102"/>
      <c r="J202" s="179"/>
    </row>
    <row r="203" spans="1:10" ht="15">
      <c r="A203" s="9"/>
      <c r="B203" s="159"/>
      <c r="C203" s="23"/>
      <c r="D203" s="112"/>
      <c r="E203" s="105"/>
      <c r="F203" s="271"/>
      <c r="G203" s="16"/>
      <c r="H203" s="118"/>
      <c r="I203" s="102"/>
      <c r="J203" s="179"/>
    </row>
    <row r="204" spans="1:10" ht="15">
      <c r="A204" s="9"/>
      <c r="B204" s="159"/>
      <c r="C204" s="23"/>
      <c r="D204" s="112"/>
      <c r="E204" s="105"/>
      <c r="F204" s="271"/>
      <c r="G204" s="16"/>
      <c r="H204" s="118"/>
      <c r="I204" s="136"/>
      <c r="J204" s="182"/>
    </row>
    <row r="205" spans="1:10" ht="15">
      <c r="A205" s="9"/>
      <c r="B205" s="160"/>
      <c r="C205" s="62"/>
      <c r="D205" s="112"/>
      <c r="E205" s="114"/>
      <c r="F205" s="271"/>
      <c r="G205" s="16"/>
      <c r="H205" s="118"/>
      <c r="I205" s="123"/>
      <c r="J205" s="182"/>
    </row>
    <row r="206" spans="1:10" ht="15">
      <c r="A206" s="9"/>
      <c r="B206" s="159"/>
      <c r="C206" s="23"/>
      <c r="D206" s="112"/>
      <c r="E206" s="105"/>
      <c r="F206" s="271"/>
      <c r="G206" s="16"/>
      <c r="H206" s="118"/>
      <c r="I206" s="102"/>
      <c r="J206" s="182"/>
    </row>
    <row r="207" spans="1:10" ht="15">
      <c r="A207" s="9"/>
      <c r="B207" s="159"/>
      <c r="C207" s="23"/>
      <c r="D207" s="112"/>
      <c r="E207" s="105"/>
      <c r="F207" s="271"/>
      <c r="G207" s="16"/>
      <c r="H207" s="118"/>
      <c r="I207" s="136"/>
      <c r="J207" s="182"/>
    </row>
    <row r="208" spans="1:10" ht="15">
      <c r="A208" s="10"/>
      <c r="B208" s="160"/>
      <c r="C208" s="62"/>
      <c r="D208" s="112"/>
      <c r="E208" s="92"/>
      <c r="F208" s="273"/>
      <c r="G208" s="16"/>
      <c r="H208" s="118"/>
      <c r="I208" s="126"/>
      <c r="J208" s="182"/>
    </row>
    <row r="209" spans="1:10" ht="15">
      <c r="A209" s="10"/>
      <c r="B209" s="159"/>
      <c r="C209" s="23"/>
      <c r="D209" s="112"/>
      <c r="E209" s="130"/>
      <c r="F209" s="271"/>
      <c r="G209" s="16"/>
      <c r="H209" s="118"/>
      <c r="I209" s="102"/>
      <c r="J209" s="182"/>
    </row>
    <row r="210" spans="1:10" ht="15">
      <c r="A210" s="10"/>
      <c r="B210" s="159"/>
      <c r="C210" s="23"/>
      <c r="D210" s="112"/>
      <c r="E210" s="130"/>
      <c r="F210" s="273"/>
      <c r="G210" s="16"/>
      <c r="H210" s="118"/>
      <c r="I210" s="137"/>
      <c r="J210" s="182"/>
    </row>
    <row r="211" spans="1:10" ht="15">
      <c r="A211" s="10"/>
      <c r="B211" s="160"/>
      <c r="C211" s="62"/>
      <c r="D211" s="112"/>
      <c r="E211" s="92"/>
      <c r="F211" s="273"/>
      <c r="G211" s="16"/>
      <c r="H211" s="118"/>
      <c r="I211" s="126"/>
      <c r="J211" s="182"/>
    </row>
    <row r="212" spans="1:10" ht="15">
      <c r="A212" s="10"/>
      <c r="B212" s="159"/>
      <c r="C212" s="23"/>
      <c r="D212" s="105"/>
      <c r="E212" s="105"/>
      <c r="F212" s="271"/>
      <c r="G212" s="16"/>
      <c r="H212" s="118"/>
      <c r="I212" s="102"/>
      <c r="J212" s="89"/>
    </row>
    <row r="213" spans="1:10" ht="15">
      <c r="A213" s="10"/>
      <c r="B213" s="159"/>
      <c r="C213" s="23"/>
      <c r="D213" s="105"/>
      <c r="E213" s="105"/>
      <c r="F213" s="273"/>
      <c r="G213" s="16"/>
      <c r="H213" s="118"/>
      <c r="I213" s="102"/>
      <c r="J213" s="89"/>
    </row>
    <row r="214" spans="1:10" ht="15">
      <c r="A214" s="10"/>
      <c r="B214" s="159"/>
      <c r="C214" s="23"/>
      <c r="D214" s="105"/>
      <c r="E214" s="105"/>
      <c r="F214" s="273"/>
      <c r="G214" s="16"/>
      <c r="H214" s="118"/>
      <c r="I214" s="102"/>
      <c r="J214" s="89"/>
    </row>
    <row r="215" spans="1:10" ht="15">
      <c r="A215" s="10"/>
      <c r="B215" s="159"/>
      <c r="C215" s="23"/>
      <c r="D215" s="105"/>
      <c r="E215" s="105"/>
      <c r="F215" s="273"/>
      <c r="G215" s="16"/>
      <c r="H215" s="118"/>
      <c r="I215" s="102"/>
      <c r="J215" s="87"/>
    </row>
    <row r="216" spans="1:10" ht="15">
      <c r="A216" s="10"/>
      <c r="B216" s="159"/>
      <c r="C216" s="23"/>
      <c r="D216" s="105"/>
      <c r="E216" s="112"/>
      <c r="F216" s="273"/>
      <c r="G216" s="16"/>
      <c r="H216" s="118"/>
      <c r="I216" s="137"/>
      <c r="J216" s="182"/>
    </row>
    <row r="217" spans="1:10" ht="15">
      <c r="A217" s="10"/>
      <c r="B217" s="160"/>
      <c r="C217" s="62"/>
      <c r="D217" s="112"/>
      <c r="E217" s="92"/>
      <c r="F217" s="273"/>
      <c r="G217" s="16"/>
      <c r="H217" s="118"/>
      <c r="I217" s="126"/>
      <c r="J217" s="182"/>
    </row>
    <row r="218" spans="1:10" ht="15">
      <c r="A218" s="10"/>
      <c r="B218" s="159"/>
      <c r="C218" s="23"/>
      <c r="D218" s="105"/>
      <c r="E218" s="105"/>
      <c r="F218" s="271"/>
      <c r="G218" s="16"/>
      <c r="H218" s="118"/>
      <c r="I218" s="102"/>
      <c r="J218" s="182"/>
    </row>
    <row r="219" spans="1:10" ht="15">
      <c r="A219" s="10"/>
      <c r="B219" s="159"/>
      <c r="C219" s="23"/>
      <c r="D219" s="105"/>
      <c r="E219" s="105"/>
      <c r="F219" s="273"/>
      <c r="G219" s="16"/>
      <c r="H219" s="118"/>
      <c r="I219" s="102"/>
      <c r="J219" s="182"/>
    </row>
    <row r="220" spans="1:10" ht="15">
      <c r="A220" s="9"/>
      <c r="B220" s="160"/>
      <c r="C220" s="68"/>
      <c r="D220" s="138"/>
      <c r="E220" s="139"/>
      <c r="F220" s="271"/>
      <c r="G220" s="125"/>
      <c r="H220" s="118"/>
      <c r="I220" s="123"/>
      <c r="J220" s="182"/>
    </row>
    <row r="221" spans="1:10" ht="15">
      <c r="A221" s="9"/>
      <c r="B221" s="159"/>
      <c r="C221" s="70"/>
      <c r="D221" s="138"/>
      <c r="E221" s="138"/>
      <c r="F221" s="271"/>
      <c r="G221" s="16"/>
      <c r="H221" s="118"/>
      <c r="I221" s="102"/>
      <c r="J221" s="87"/>
    </row>
    <row r="222" spans="1:10" ht="15">
      <c r="A222" s="9"/>
      <c r="B222" s="159"/>
      <c r="C222" s="71"/>
      <c r="D222" s="138"/>
      <c r="E222" s="138"/>
      <c r="F222" s="271"/>
      <c r="G222" s="16"/>
      <c r="H222" s="118"/>
      <c r="I222" s="102"/>
      <c r="J222" s="87"/>
    </row>
    <row r="223" spans="1:10" ht="15">
      <c r="A223" s="9"/>
      <c r="B223" s="159"/>
      <c r="C223" s="71"/>
      <c r="D223" s="138"/>
      <c r="E223" s="138"/>
      <c r="F223" s="271"/>
      <c r="G223" s="16"/>
      <c r="H223" s="118"/>
      <c r="I223" s="102"/>
      <c r="J223" s="87"/>
    </row>
    <row r="224" spans="1:10" ht="15">
      <c r="A224" s="9"/>
      <c r="B224" s="159"/>
      <c r="C224" s="71"/>
      <c r="D224" s="138"/>
      <c r="E224" s="138"/>
      <c r="F224" s="271"/>
      <c r="G224" s="16"/>
      <c r="H224" s="118"/>
      <c r="I224" s="102"/>
      <c r="J224" s="89"/>
    </row>
    <row r="225" spans="1:10" ht="15">
      <c r="A225" s="9"/>
      <c r="B225" s="160"/>
      <c r="C225" s="68"/>
      <c r="D225" s="33"/>
      <c r="E225" s="291"/>
      <c r="F225" s="277"/>
      <c r="G225" s="41"/>
      <c r="H225" s="118"/>
      <c r="I225" s="123"/>
      <c r="J225" s="182"/>
    </row>
    <row r="226" spans="1:10" ht="15">
      <c r="A226" s="73"/>
      <c r="B226" s="159"/>
      <c r="C226" s="23"/>
      <c r="D226" s="105"/>
      <c r="E226" s="105"/>
      <c r="F226" s="271"/>
      <c r="G226" s="16"/>
      <c r="H226" s="118"/>
      <c r="I226" s="102"/>
      <c r="J226" s="183"/>
    </row>
    <row r="227" spans="1:10" ht="15">
      <c r="A227" s="73"/>
      <c r="B227" s="162"/>
      <c r="C227" s="23"/>
      <c r="D227" s="105"/>
      <c r="E227" s="105"/>
      <c r="F227" s="271"/>
      <c r="G227" s="16"/>
      <c r="H227" s="118"/>
      <c r="I227" s="102"/>
      <c r="J227" s="183"/>
    </row>
    <row r="228" spans="1:10" ht="15">
      <c r="A228" s="73"/>
      <c r="B228" s="159"/>
      <c r="C228" s="23"/>
      <c r="D228" s="105"/>
      <c r="E228" s="105"/>
      <c r="F228" s="271"/>
      <c r="G228" s="116"/>
      <c r="H228" s="118"/>
      <c r="I228" s="102"/>
      <c r="J228" s="183"/>
    </row>
    <row r="229" spans="1:10" ht="15">
      <c r="A229" s="73"/>
      <c r="B229" s="159"/>
      <c r="C229" s="23"/>
      <c r="D229" s="105"/>
      <c r="E229" s="105"/>
      <c r="F229" s="271"/>
      <c r="G229" s="116"/>
      <c r="H229" s="118"/>
      <c r="I229" s="29"/>
      <c r="J229" s="183"/>
    </row>
    <row r="230" spans="1:10" ht="15">
      <c r="A230" s="10"/>
      <c r="B230" s="160"/>
      <c r="C230" s="62"/>
      <c r="D230" s="112"/>
      <c r="E230" s="92"/>
      <c r="F230" s="273"/>
      <c r="G230" s="108"/>
      <c r="H230" s="118"/>
      <c r="I230" s="126"/>
      <c r="J230" s="182"/>
    </row>
    <row r="231" spans="1:10" ht="15">
      <c r="A231" s="10"/>
      <c r="B231" s="164"/>
      <c r="C231" s="64"/>
      <c r="D231" s="112"/>
      <c r="E231" s="112"/>
      <c r="F231" s="273"/>
      <c r="G231" s="16"/>
      <c r="H231" s="118"/>
      <c r="I231" s="102"/>
      <c r="J231" s="89"/>
    </row>
    <row r="232" spans="1:10" ht="15">
      <c r="A232" s="10"/>
      <c r="B232" s="164"/>
      <c r="C232" s="64"/>
      <c r="D232" s="112"/>
      <c r="E232" s="112"/>
      <c r="F232" s="273"/>
      <c r="G232" s="16"/>
      <c r="H232" s="118"/>
      <c r="I232" s="102"/>
      <c r="J232" s="87"/>
    </row>
    <row r="233" spans="1:10" ht="15">
      <c r="A233" s="10"/>
      <c r="B233" s="164"/>
      <c r="C233" s="64"/>
      <c r="D233" s="112"/>
      <c r="E233" s="105"/>
      <c r="F233" s="273"/>
      <c r="G233" s="16"/>
      <c r="H233" s="118"/>
      <c r="I233" s="102"/>
      <c r="J233" s="87"/>
    </row>
    <row r="234" spans="1:10" ht="15">
      <c r="A234" s="10"/>
      <c r="B234" s="164"/>
      <c r="C234" s="64"/>
      <c r="D234" s="112"/>
      <c r="E234" s="105"/>
      <c r="F234" s="273"/>
      <c r="G234" s="16"/>
      <c r="H234" s="118"/>
      <c r="I234" s="102"/>
      <c r="J234" s="87"/>
    </row>
    <row r="235" spans="1:10" ht="15">
      <c r="A235" s="10"/>
      <c r="B235" s="164"/>
      <c r="C235" s="19"/>
      <c r="D235" s="112"/>
      <c r="E235" s="105"/>
      <c r="F235" s="273"/>
      <c r="G235" s="16"/>
      <c r="H235" s="118"/>
      <c r="I235" s="102"/>
      <c r="J235" s="87"/>
    </row>
    <row r="236" spans="1:10" ht="15">
      <c r="A236" s="10"/>
      <c r="B236" s="160"/>
      <c r="C236" s="62"/>
      <c r="D236" s="112"/>
      <c r="E236" s="130"/>
      <c r="F236" s="273"/>
      <c r="G236" s="108"/>
      <c r="H236" s="118"/>
      <c r="I236" s="126"/>
      <c r="J236" s="182"/>
    </row>
    <row r="237" spans="1:10" ht="15">
      <c r="A237" s="10"/>
      <c r="B237" s="159"/>
      <c r="C237" s="64"/>
      <c r="D237" s="140"/>
      <c r="E237" s="112"/>
      <c r="F237" s="273"/>
      <c r="G237" s="16"/>
      <c r="H237" s="118"/>
      <c r="I237" s="102"/>
      <c r="J237" s="89"/>
    </row>
    <row r="238" spans="1:10" ht="15">
      <c r="A238" s="10"/>
      <c r="B238" s="159"/>
      <c r="C238" s="64"/>
      <c r="D238" s="140"/>
      <c r="E238" s="112"/>
      <c r="F238" s="273"/>
      <c r="G238" s="16"/>
      <c r="H238" s="118"/>
      <c r="I238" s="102"/>
      <c r="J238" s="89"/>
    </row>
    <row r="239" spans="1:10" ht="15">
      <c r="A239" s="10"/>
      <c r="B239" s="159"/>
      <c r="C239" s="64"/>
      <c r="D239" s="140"/>
      <c r="E239" s="112"/>
      <c r="F239" s="273"/>
      <c r="G239" s="16"/>
      <c r="H239" s="118"/>
      <c r="I239" s="102"/>
      <c r="J239" s="89"/>
    </row>
    <row r="240" spans="1:10" ht="15">
      <c r="A240" s="10"/>
      <c r="B240" s="159"/>
      <c r="C240" s="64"/>
      <c r="D240" s="140"/>
      <c r="E240" s="112"/>
      <c r="F240" s="273"/>
      <c r="G240" s="16"/>
      <c r="H240" s="118"/>
      <c r="I240" s="102"/>
      <c r="J240" s="89"/>
    </row>
    <row r="241" spans="1:10" ht="15">
      <c r="A241" s="10"/>
      <c r="B241" s="159"/>
      <c r="C241" s="64"/>
      <c r="D241" s="140"/>
      <c r="E241" s="112"/>
      <c r="F241" s="273"/>
      <c r="G241" s="124"/>
      <c r="H241" s="118"/>
      <c r="I241" s="102"/>
      <c r="J241" s="89"/>
    </row>
    <row r="242" spans="1:10" ht="15">
      <c r="A242" s="10"/>
      <c r="B242" s="161"/>
      <c r="C242" s="64"/>
      <c r="D242" s="140"/>
      <c r="E242" s="112"/>
      <c r="F242" s="273"/>
      <c r="G242" s="16"/>
      <c r="H242" s="118"/>
      <c r="I242" s="102"/>
      <c r="J242" s="89"/>
    </row>
    <row r="243" spans="1:10" ht="15">
      <c r="A243" s="10"/>
      <c r="B243" s="161"/>
      <c r="C243" s="64"/>
      <c r="D243" s="140"/>
      <c r="E243" s="112"/>
      <c r="F243" s="273"/>
      <c r="G243" s="124"/>
      <c r="H243" s="118"/>
      <c r="I243" s="102"/>
      <c r="J243" s="89"/>
    </row>
    <row r="244" spans="1:10" ht="15">
      <c r="A244" s="10"/>
      <c r="B244" s="161"/>
      <c r="C244" s="64"/>
      <c r="D244" s="140"/>
      <c r="E244" s="112"/>
      <c r="F244" s="273"/>
      <c r="G244" s="124"/>
      <c r="H244" s="118"/>
      <c r="I244" s="102"/>
      <c r="J244" s="89"/>
    </row>
    <row r="245" spans="1:10" ht="15">
      <c r="A245" s="10"/>
      <c r="B245" s="159"/>
      <c r="C245" s="64"/>
      <c r="D245" s="140"/>
      <c r="E245" s="112"/>
      <c r="F245" s="273"/>
      <c r="G245" s="16"/>
      <c r="H245" s="118"/>
      <c r="I245" s="102"/>
      <c r="J245" s="89"/>
    </row>
    <row r="246" spans="1:10" ht="15">
      <c r="A246" s="10"/>
      <c r="B246" s="159"/>
      <c r="C246" s="19"/>
      <c r="D246" s="140"/>
      <c r="E246" s="112"/>
      <c r="F246" s="273"/>
      <c r="G246" s="16"/>
      <c r="H246" s="118"/>
      <c r="I246" s="102"/>
      <c r="J246" s="89"/>
    </row>
    <row r="247" spans="1:10" ht="15">
      <c r="A247" s="10"/>
      <c r="B247" s="159"/>
      <c r="C247" s="19"/>
      <c r="D247" s="140"/>
      <c r="E247" s="112"/>
      <c r="F247" s="273"/>
      <c r="G247" s="16"/>
      <c r="H247" s="141"/>
      <c r="I247" s="102"/>
      <c r="J247" s="87"/>
    </row>
    <row r="248" spans="1:10" ht="15">
      <c r="A248" s="10"/>
      <c r="B248" s="164"/>
      <c r="C248" s="19"/>
      <c r="D248" s="140"/>
      <c r="E248" s="112"/>
      <c r="F248" s="273"/>
      <c r="G248" s="16"/>
      <c r="H248" s="118"/>
      <c r="I248" s="102"/>
      <c r="J248" s="87"/>
    </row>
    <row r="249" spans="1:10" ht="15">
      <c r="A249" s="10"/>
      <c r="B249" s="162"/>
      <c r="C249" s="64"/>
      <c r="D249" s="140"/>
      <c r="E249" s="112"/>
      <c r="F249" s="273"/>
      <c r="G249" s="16"/>
      <c r="H249" s="118"/>
      <c r="I249" s="102"/>
      <c r="J249" s="89"/>
    </row>
    <row r="250" spans="1:10" ht="15">
      <c r="A250" s="10"/>
      <c r="B250" s="159"/>
      <c r="C250" s="19"/>
      <c r="D250" s="140"/>
      <c r="E250" s="112"/>
      <c r="F250" s="273"/>
      <c r="G250" s="16"/>
      <c r="H250" s="118"/>
      <c r="I250" s="102"/>
      <c r="J250" s="87"/>
    </row>
    <row r="251" spans="1:10" ht="15">
      <c r="A251" s="10"/>
      <c r="B251" s="159"/>
      <c r="C251" s="64"/>
      <c r="D251" s="140"/>
      <c r="E251" s="112"/>
      <c r="F251" s="273"/>
      <c r="G251" s="124"/>
      <c r="H251" s="118"/>
      <c r="I251" s="102"/>
      <c r="J251" s="87"/>
    </row>
    <row r="252" spans="1:10" ht="15">
      <c r="A252" s="10"/>
      <c r="B252" s="159"/>
      <c r="C252" s="64"/>
      <c r="D252" s="140"/>
      <c r="E252" s="112"/>
      <c r="F252" s="273"/>
      <c r="G252" s="124"/>
      <c r="H252" s="118"/>
      <c r="I252" s="102"/>
      <c r="J252" s="87"/>
    </row>
    <row r="253" spans="1:10" ht="15">
      <c r="A253" s="10"/>
      <c r="B253" s="159"/>
      <c r="C253" s="64"/>
      <c r="D253" s="140"/>
      <c r="E253" s="112"/>
      <c r="F253" s="273"/>
      <c r="G253" s="124"/>
      <c r="H253" s="118"/>
      <c r="I253" s="102"/>
      <c r="J253" s="89"/>
    </row>
    <row r="254" spans="1:10" ht="15">
      <c r="A254" s="10"/>
      <c r="B254" s="159"/>
      <c r="C254" s="64"/>
      <c r="D254" s="140"/>
      <c r="E254" s="112"/>
      <c r="F254" s="273"/>
      <c r="G254" s="124"/>
      <c r="H254" s="118"/>
      <c r="I254" s="102"/>
      <c r="J254" s="89"/>
    </row>
    <row r="255" spans="1:10" ht="15">
      <c r="A255" s="10"/>
      <c r="B255" s="159"/>
      <c r="C255" s="64"/>
      <c r="D255" s="140"/>
      <c r="E255" s="112"/>
      <c r="F255" s="273"/>
      <c r="G255" s="124"/>
      <c r="H255" s="118"/>
      <c r="I255" s="102"/>
      <c r="J255" s="89"/>
    </row>
    <row r="256" spans="1:10" ht="15">
      <c r="A256" s="10"/>
      <c r="B256" s="159"/>
      <c r="C256" s="64"/>
      <c r="D256" s="140"/>
      <c r="E256" s="112"/>
      <c r="F256" s="273"/>
      <c r="G256" s="124"/>
      <c r="H256" s="118"/>
      <c r="I256" s="102"/>
      <c r="J256" s="89"/>
    </row>
    <row r="257" spans="1:10" ht="15">
      <c r="A257" s="10"/>
      <c r="B257" s="159"/>
      <c r="C257" s="64"/>
      <c r="D257" s="140"/>
      <c r="E257" s="112"/>
      <c r="F257" s="273"/>
      <c r="G257" s="16"/>
      <c r="H257" s="118"/>
      <c r="I257" s="102"/>
      <c r="J257" s="89"/>
    </row>
    <row r="258" spans="1:10" ht="15">
      <c r="A258" s="10"/>
      <c r="B258" s="159"/>
      <c r="C258" s="64"/>
      <c r="D258" s="140"/>
      <c r="E258" s="112"/>
      <c r="F258" s="273"/>
      <c r="G258" s="124"/>
      <c r="H258" s="118"/>
      <c r="I258" s="102"/>
      <c r="J258" s="89"/>
    </row>
    <row r="259" spans="1:10" ht="15">
      <c r="A259" s="10"/>
      <c r="B259" s="159"/>
      <c r="C259" s="64"/>
      <c r="D259" s="140"/>
      <c r="E259" s="112"/>
      <c r="F259" s="273"/>
      <c r="G259" s="16"/>
      <c r="H259" s="118"/>
      <c r="I259" s="102"/>
      <c r="J259" s="89"/>
    </row>
    <row r="260" spans="1:10" ht="15">
      <c r="A260" s="10"/>
      <c r="B260" s="159"/>
      <c r="C260" s="64"/>
      <c r="D260" s="140"/>
      <c r="E260" s="112"/>
      <c r="F260" s="273"/>
      <c r="G260" s="16"/>
      <c r="H260" s="118"/>
      <c r="I260" s="102"/>
      <c r="J260" s="89"/>
    </row>
    <row r="261" spans="1:10" ht="15">
      <c r="A261" s="10"/>
      <c r="B261" s="159"/>
      <c r="C261" s="64"/>
      <c r="D261" s="140"/>
      <c r="E261" s="112"/>
      <c r="F261" s="273"/>
      <c r="G261" s="16"/>
      <c r="H261" s="118"/>
      <c r="I261" s="102"/>
      <c r="J261" s="89"/>
    </row>
    <row r="262" spans="1:10" ht="15">
      <c r="A262" s="74"/>
      <c r="B262" s="167"/>
      <c r="C262" s="76"/>
      <c r="D262" s="105"/>
      <c r="E262" s="142"/>
      <c r="F262" s="273"/>
      <c r="G262" s="100"/>
      <c r="H262" s="118"/>
      <c r="I262" s="31"/>
      <c r="J262" s="182"/>
    </row>
    <row r="263" spans="1:10" ht="15">
      <c r="A263" s="10"/>
      <c r="B263" s="160"/>
      <c r="C263" s="62"/>
      <c r="D263" s="112"/>
      <c r="E263" s="92"/>
      <c r="F263" s="273"/>
      <c r="G263" s="16"/>
      <c r="H263" s="118"/>
      <c r="I263" s="126"/>
      <c r="J263" s="182"/>
    </row>
    <row r="264" spans="1:10" ht="15">
      <c r="A264" s="78"/>
      <c r="B264" s="159"/>
      <c r="C264" s="64"/>
      <c r="D264" s="112"/>
      <c r="E264" s="112"/>
      <c r="F264" s="273"/>
      <c r="G264" s="116"/>
      <c r="H264" s="118"/>
      <c r="I264" s="102"/>
      <c r="J264" s="183"/>
    </row>
    <row r="265" spans="1:10" ht="15">
      <c r="A265" s="78"/>
      <c r="B265" s="168"/>
      <c r="C265" s="23"/>
      <c r="D265" s="114"/>
      <c r="E265" s="114"/>
      <c r="F265" s="278"/>
      <c r="G265" s="116"/>
      <c r="H265" s="118"/>
      <c r="I265" s="31"/>
      <c r="J265" s="182"/>
    </row>
    <row r="266" spans="1:10" ht="15">
      <c r="A266" s="79"/>
      <c r="B266" s="160"/>
      <c r="C266" s="62"/>
      <c r="D266" s="105"/>
      <c r="E266" s="105"/>
      <c r="F266" s="271"/>
      <c r="G266" s="116"/>
      <c r="H266" s="118"/>
      <c r="I266" s="123"/>
      <c r="J266" s="182"/>
    </row>
    <row r="267" spans="1:10" ht="15">
      <c r="A267" s="79"/>
      <c r="B267" s="159"/>
      <c r="C267" s="81"/>
      <c r="D267" s="105"/>
      <c r="E267" s="105"/>
      <c r="F267" s="271"/>
      <c r="G267" s="116"/>
      <c r="H267" s="118"/>
      <c r="I267" s="102"/>
      <c r="J267" s="183"/>
    </row>
    <row r="268" spans="1:10" ht="15">
      <c r="A268" s="79"/>
      <c r="B268" s="159"/>
      <c r="C268" s="81"/>
      <c r="D268" s="105"/>
      <c r="E268" s="105"/>
      <c r="F268" s="271"/>
      <c r="G268" s="116"/>
      <c r="H268" s="118"/>
      <c r="I268" s="102"/>
      <c r="J268" s="183"/>
    </row>
    <row r="269" spans="1:10" ht="15">
      <c r="A269" s="79"/>
      <c r="B269" s="159"/>
      <c r="C269" s="81"/>
      <c r="D269" s="105"/>
      <c r="E269" s="105"/>
      <c r="F269" s="271"/>
      <c r="G269" s="116"/>
      <c r="H269" s="118"/>
      <c r="I269" s="102"/>
      <c r="J269" s="183"/>
    </row>
    <row r="270" spans="1:10" ht="15">
      <c r="A270" s="79"/>
      <c r="B270" s="159"/>
      <c r="C270" s="81"/>
      <c r="D270" s="105"/>
      <c r="E270" s="105"/>
      <c r="F270" s="271"/>
      <c r="G270" s="116"/>
      <c r="H270" s="118"/>
      <c r="I270" s="102"/>
      <c r="J270" s="183"/>
    </row>
    <row r="271" spans="1:10" ht="15">
      <c r="A271" s="79"/>
      <c r="B271" s="159"/>
      <c r="C271" s="81"/>
      <c r="D271" s="105"/>
      <c r="E271" s="105"/>
      <c r="F271" s="271"/>
      <c r="G271" s="116"/>
      <c r="H271" s="118"/>
      <c r="I271" s="102"/>
      <c r="J271" s="183"/>
    </row>
    <row r="272" spans="1:10" ht="15">
      <c r="A272" s="79"/>
      <c r="B272" s="159"/>
      <c r="C272" s="81"/>
      <c r="D272" s="105"/>
      <c r="E272" s="105"/>
      <c r="F272" s="271"/>
      <c r="G272" s="116"/>
      <c r="H272" s="118"/>
      <c r="I272" s="102"/>
      <c r="J272" s="183"/>
    </row>
    <row r="273" spans="1:10" ht="15">
      <c r="A273" s="10"/>
      <c r="B273" s="160"/>
      <c r="C273" s="62"/>
      <c r="D273" s="112"/>
      <c r="E273" s="92"/>
      <c r="F273" s="273"/>
      <c r="G273" s="16"/>
      <c r="H273" s="118"/>
      <c r="I273" s="134"/>
      <c r="J273" s="182"/>
    </row>
    <row r="274" spans="1:10" ht="15">
      <c r="A274" s="10"/>
      <c r="B274" s="159"/>
      <c r="C274" s="23"/>
      <c r="D274" s="112"/>
      <c r="E274" s="105"/>
      <c r="F274" s="273"/>
      <c r="G274" s="16"/>
      <c r="H274" s="118"/>
      <c r="I274" s="102"/>
      <c r="J274" s="183"/>
    </row>
    <row r="275" spans="1:10" ht="15">
      <c r="A275" s="10"/>
      <c r="B275" s="159"/>
      <c r="C275" s="23"/>
      <c r="D275" s="112"/>
      <c r="E275" s="105"/>
      <c r="F275" s="273"/>
      <c r="G275" s="16"/>
      <c r="H275" s="118"/>
      <c r="I275" s="102"/>
      <c r="J275" s="183"/>
    </row>
    <row r="276" spans="1:10" ht="15">
      <c r="A276" s="10"/>
      <c r="B276" s="159"/>
      <c r="C276" s="23"/>
      <c r="D276" s="112"/>
      <c r="E276" s="105"/>
      <c r="F276" s="273"/>
      <c r="G276" s="16"/>
      <c r="H276" s="118"/>
      <c r="I276" s="102"/>
      <c r="J276" s="183"/>
    </row>
    <row r="277" spans="1:10" ht="15">
      <c r="A277" s="10"/>
      <c r="B277" s="159"/>
      <c r="C277" s="23"/>
      <c r="D277" s="112"/>
      <c r="E277" s="105"/>
      <c r="F277" s="273"/>
      <c r="G277" s="16"/>
      <c r="H277" s="118"/>
      <c r="I277" s="137"/>
      <c r="J277" s="182"/>
    </row>
    <row r="278" spans="1:10" ht="15">
      <c r="A278" s="10"/>
      <c r="B278" s="160"/>
      <c r="C278" s="62"/>
      <c r="D278" s="112"/>
      <c r="E278" s="101"/>
      <c r="F278" s="273"/>
      <c r="G278" s="108"/>
      <c r="H278" s="118"/>
      <c r="I278" s="126"/>
      <c r="J278" s="182"/>
    </row>
    <row r="279" spans="1:10" ht="15">
      <c r="A279" s="10"/>
      <c r="B279" s="159"/>
      <c r="C279" s="64"/>
      <c r="D279" s="112"/>
      <c r="E279" s="101"/>
      <c r="F279" s="273"/>
      <c r="G279" s="16"/>
      <c r="H279" s="118"/>
      <c r="I279" s="102"/>
      <c r="J279" s="183"/>
    </row>
    <row r="280" spans="1:10" ht="15">
      <c r="A280" s="10"/>
      <c r="B280" s="159"/>
      <c r="C280" s="64"/>
      <c r="D280" s="112"/>
      <c r="E280" s="101"/>
      <c r="F280" s="273"/>
      <c r="G280" s="16"/>
      <c r="H280" s="118"/>
      <c r="I280" s="102"/>
      <c r="J280" s="183"/>
    </row>
    <row r="281" spans="1:10" ht="15">
      <c r="A281" s="10"/>
      <c r="B281" s="159"/>
      <c r="C281" s="64"/>
      <c r="D281" s="112"/>
      <c r="E281" s="101"/>
      <c r="F281" s="273"/>
      <c r="G281" s="16"/>
      <c r="H281" s="118"/>
      <c r="I281" s="102"/>
      <c r="J281" s="183"/>
    </row>
    <row r="282" spans="1:10" ht="15">
      <c r="A282" s="10"/>
      <c r="B282" s="159"/>
      <c r="C282" s="64"/>
      <c r="D282" s="112"/>
      <c r="E282" s="101"/>
      <c r="F282" s="273"/>
      <c r="G282" s="16"/>
      <c r="H282" s="118"/>
      <c r="I282" s="102"/>
      <c r="J282" s="183"/>
    </row>
    <row r="283" spans="1:10" ht="15">
      <c r="A283" s="10"/>
      <c r="B283" s="159"/>
      <c r="C283" s="64"/>
      <c r="D283" s="112"/>
      <c r="E283" s="101"/>
      <c r="F283" s="273"/>
      <c r="G283" s="16"/>
      <c r="H283" s="118"/>
      <c r="I283" s="102"/>
      <c r="J283" s="183"/>
    </row>
    <row r="284" spans="1:10" ht="15">
      <c r="A284" s="10"/>
      <c r="B284" s="159"/>
      <c r="C284" s="64"/>
      <c r="D284" s="112"/>
      <c r="E284" s="101"/>
      <c r="F284" s="273"/>
      <c r="G284" s="16"/>
      <c r="H284" s="118"/>
      <c r="I284" s="102"/>
      <c r="J284" s="183"/>
    </row>
    <row r="285" spans="1:10" ht="15">
      <c r="A285" s="10"/>
      <c r="B285" s="159"/>
      <c r="C285" s="64"/>
      <c r="D285" s="112"/>
      <c r="E285" s="101"/>
      <c r="F285" s="273"/>
      <c r="G285" s="16"/>
      <c r="H285" s="118"/>
      <c r="I285" s="102"/>
      <c r="J285" s="183"/>
    </row>
    <row r="286" spans="1:10" ht="15">
      <c r="A286" s="10"/>
      <c r="B286" s="159"/>
      <c r="C286" s="64"/>
      <c r="D286" s="112"/>
      <c r="E286" s="101"/>
      <c r="F286" s="273"/>
      <c r="G286" s="16"/>
      <c r="H286" s="118"/>
      <c r="I286" s="102"/>
      <c r="J286" s="183"/>
    </row>
    <row r="287" spans="1:10" ht="15">
      <c r="A287" s="10"/>
      <c r="B287" s="159"/>
      <c r="C287" s="64"/>
      <c r="D287" s="112"/>
      <c r="E287" s="101"/>
      <c r="F287" s="273"/>
      <c r="G287" s="16"/>
      <c r="H287" s="118"/>
      <c r="I287" s="102"/>
      <c r="J287" s="183"/>
    </row>
    <row r="288" spans="1:10" ht="15">
      <c r="A288" s="10"/>
      <c r="B288" s="159"/>
      <c r="C288" s="64"/>
      <c r="D288" s="112"/>
      <c r="E288" s="101"/>
      <c r="F288" s="273"/>
      <c r="G288" s="16"/>
      <c r="H288" s="118"/>
      <c r="I288" s="102"/>
      <c r="J288" s="183"/>
    </row>
    <row r="289" spans="1:10" ht="15">
      <c r="A289" s="10"/>
      <c r="B289" s="159"/>
      <c r="C289" s="64"/>
      <c r="D289" s="112"/>
      <c r="E289" s="101"/>
      <c r="F289" s="273"/>
      <c r="G289" s="16"/>
      <c r="H289" s="118"/>
      <c r="I289" s="102"/>
      <c r="J289" s="183"/>
    </row>
    <row r="290" spans="1:10" ht="15">
      <c r="A290" s="10"/>
      <c r="B290" s="159"/>
      <c r="C290" s="64"/>
      <c r="D290" s="112"/>
      <c r="E290" s="101"/>
      <c r="F290" s="273"/>
      <c r="G290" s="116"/>
      <c r="H290" s="118"/>
      <c r="I290" s="102"/>
      <c r="J290" s="183"/>
    </row>
    <row r="291" spans="1:10" ht="15">
      <c r="A291" s="10"/>
      <c r="B291" s="159"/>
      <c r="C291" s="64"/>
      <c r="D291" s="112"/>
      <c r="E291" s="101"/>
      <c r="F291" s="273"/>
      <c r="G291" s="16"/>
      <c r="H291" s="109"/>
      <c r="I291" s="102"/>
      <c r="J291" s="179"/>
    </row>
    <row r="292" spans="1:10" ht="15">
      <c r="A292" s="10"/>
      <c r="B292" s="160"/>
      <c r="C292" s="62"/>
      <c r="D292" s="112"/>
      <c r="E292" s="130"/>
      <c r="F292" s="273"/>
      <c r="G292" s="16"/>
      <c r="H292" s="118"/>
      <c r="I292" s="126"/>
      <c r="J292" s="182"/>
    </row>
    <row r="293" spans="1:10" ht="15">
      <c r="A293" s="10"/>
      <c r="B293" s="159"/>
      <c r="C293" s="64"/>
      <c r="D293" s="112"/>
      <c r="E293" s="112"/>
      <c r="F293" s="273"/>
      <c r="G293" s="16"/>
      <c r="H293" s="118"/>
      <c r="I293" s="102"/>
      <c r="J293" s="179"/>
    </row>
    <row r="294" spans="1:10" ht="15">
      <c r="A294" s="10"/>
      <c r="B294" s="159"/>
      <c r="C294" s="64"/>
      <c r="D294" s="112"/>
      <c r="E294" s="112"/>
      <c r="F294" s="273"/>
      <c r="G294" s="16"/>
      <c r="H294" s="118"/>
      <c r="I294" s="102"/>
      <c r="J294" s="179"/>
    </row>
    <row r="295" spans="1:10" ht="15">
      <c r="A295" s="10"/>
      <c r="B295" s="159"/>
      <c r="C295" s="19"/>
      <c r="D295" s="112"/>
      <c r="E295" s="112"/>
      <c r="F295" s="273"/>
      <c r="G295" s="16"/>
      <c r="H295" s="118"/>
      <c r="I295" s="102"/>
      <c r="J295" s="179"/>
    </row>
    <row r="296" spans="1:10" ht="15">
      <c r="A296" s="10"/>
      <c r="B296" s="159"/>
      <c r="C296" s="19"/>
      <c r="D296" s="112"/>
      <c r="E296" s="112"/>
      <c r="F296" s="273"/>
      <c r="G296" s="16"/>
      <c r="H296" s="118"/>
      <c r="I296" s="102"/>
      <c r="J296" s="179"/>
    </row>
    <row r="297" spans="1:10" ht="15">
      <c r="A297" s="176"/>
      <c r="B297" s="159"/>
      <c r="C297" s="19"/>
      <c r="D297" s="16"/>
      <c r="E297" s="16"/>
      <c r="F297" s="269"/>
      <c r="G297" s="16"/>
      <c r="H297" s="177"/>
      <c r="I297" s="178"/>
      <c r="J297" s="179"/>
    </row>
    <row r="298" spans="1:10" ht="15">
      <c r="A298" s="10"/>
      <c r="B298" s="159"/>
      <c r="C298" s="64"/>
      <c r="D298" s="112"/>
      <c r="E298" s="112"/>
      <c r="F298" s="273"/>
      <c r="G298" s="16"/>
      <c r="H298" s="118"/>
      <c r="I298" s="102"/>
      <c r="J298" s="179"/>
    </row>
    <row r="299" spans="1:10" ht="15">
      <c r="A299" s="10"/>
      <c r="B299" s="159"/>
      <c r="C299" s="64"/>
      <c r="D299" s="112"/>
      <c r="E299" s="112"/>
      <c r="F299" s="273"/>
      <c r="G299" s="16"/>
      <c r="H299" s="118"/>
      <c r="I299" s="102"/>
      <c r="J299" s="179"/>
    </row>
    <row r="300" spans="1:10" ht="15">
      <c r="A300" s="10"/>
      <c r="B300" s="160"/>
      <c r="C300" s="62"/>
      <c r="D300" s="112"/>
      <c r="E300" s="101"/>
      <c r="F300" s="273"/>
      <c r="G300" s="100"/>
      <c r="H300" s="118"/>
      <c r="I300" s="126"/>
      <c r="J300" s="182"/>
    </row>
    <row r="301" spans="1:10" ht="15">
      <c r="A301" s="10"/>
      <c r="B301" s="159"/>
      <c r="C301" s="64"/>
      <c r="D301" s="112"/>
      <c r="E301" s="101"/>
      <c r="F301" s="273"/>
      <c r="G301" s="100"/>
      <c r="H301" s="118"/>
      <c r="I301" s="102"/>
      <c r="J301" s="179"/>
    </row>
    <row r="302" spans="1:10" ht="15">
      <c r="A302" s="10"/>
      <c r="B302" s="159"/>
      <c r="C302" s="64"/>
      <c r="D302" s="112"/>
      <c r="E302" s="101"/>
      <c r="F302" s="273"/>
      <c r="G302" s="100"/>
      <c r="H302" s="118"/>
      <c r="I302" s="102"/>
      <c r="J302" s="179"/>
    </row>
    <row r="303" spans="1:10" ht="15">
      <c r="A303" s="10"/>
      <c r="B303" s="159"/>
      <c r="C303" s="64"/>
      <c r="D303" s="112"/>
      <c r="E303" s="101"/>
      <c r="F303" s="273"/>
      <c r="G303" s="100"/>
      <c r="H303" s="118"/>
      <c r="I303" s="102"/>
      <c r="J303" s="179"/>
    </row>
    <row r="304" spans="1:10" ht="15">
      <c r="A304" s="10"/>
      <c r="B304" s="159"/>
      <c r="C304" s="19"/>
      <c r="D304" s="112"/>
      <c r="E304" s="101"/>
      <c r="F304" s="273"/>
      <c r="G304" s="116"/>
      <c r="H304" s="118"/>
      <c r="I304" s="102"/>
      <c r="J304" s="179"/>
    </row>
    <row r="305" spans="1:10" ht="15">
      <c r="A305" s="10"/>
      <c r="B305" s="159"/>
      <c r="C305" s="19"/>
      <c r="D305" s="112"/>
      <c r="E305" s="101"/>
      <c r="F305" s="273"/>
      <c r="G305" s="116"/>
      <c r="H305" s="118"/>
      <c r="I305" s="102"/>
      <c r="J305" s="179"/>
    </row>
    <row r="306" spans="1:10" ht="15">
      <c r="A306" s="10"/>
      <c r="B306" s="159"/>
      <c r="C306" s="64"/>
      <c r="D306" s="112"/>
      <c r="E306" s="101"/>
      <c r="F306" s="273"/>
      <c r="G306" s="116"/>
      <c r="H306" s="118"/>
      <c r="I306" s="102"/>
      <c r="J306" s="179"/>
    </row>
    <row r="307" spans="1:10" ht="15">
      <c r="A307" s="10"/>
      <c r="B307" s="159"/>
      <c r="C307" s="64"/>
      <c r="D307" s="112"/>
      <c r="E307" s="101"/>
      <c r="F307" s="273"/>
      <c r="G307" s="100"/>
      <c r="H307" s="118"/>
      <c r="I307" s="102"/>
      <c r="J307" s="179"/>
    </row>
    <row r="308" spans="1:10" ht="15">
      <c r="A308" s="10"/>
      <c r="B308" s="159"/>
      <c r="C308" s="64"/>
      <c r="D308" s="112"/>
      <c r="E308" s="101"/>
      <c r="F308" s="273"/>
      <c r="G308" s="100"/>
      <c r="H308" s="118"/>
      <c r="I308" s="102"/>
      <c r="J308" s="179"/>
    </row>
    <row r="309" spans="1:10" ht="15">
      <c r="A309" s="10"/>
      <c r="B309" s="159"/>
      <c r="C309" s="64"/>
      <c r="D309" s="112"/>
      <c r="E309" s="101"/>
      <c r="F309" s="273"/>
      <c r="G309" s="100"/>
      <c r="H309" s="118"/>
      <c r="I309" s="102"/>
      <c r="J309" s="179"/>
    </row>
    <row r="310" spans="1:10" ht="15">
      <c r="A310" s="10"/>
      <c r="B310" s="159"/>
      <c r="C310" s="64"/>
      <c r="D310" s="112"/>
      <c r="E310" s="101"/>
      <c r="F310" s="273"/>
      <c r="G310" s="100"/>
      <c r="H310" s="118"/>
      <c r="I310" s="102"/>
      <c r="J310" s="179"/>
    </row>
    <row r="311" spans="1:10" ht="15">
      <c r="A311" s="10"/>
      <c r="B311" s="159"/>
      <c r="C311" s="64"/>
      <c r="D311" s="112"/>
      <c r="E311" s="119"/>
      <c r="F311" s="273"/>
      <c r="G311" s="100"/>
      <c r="H311" s="118"/>
      <c r="I311" s="102"/>
      <c r="J311" s="179"/>
    </row>
    <row r="312" spans="1:10" ht="15">
      <c r="A312" s="10"/>
      <c r="B312" s="159"/>
      <c r="C312" s="64"/>
      <c r="D312" s="112"/>
      <c r="E312" s="101"/>
      <c r="F312" s="273"/>
      <c r="G312" s="100"/>
      <c r="H312" s="118"/>
      <c r="I312" s="102"/>
      <c r="J312" s="179"/>
    </row>
    <row r="313" spans="1:10" ht="15">
      <c r="A313" s="10"/>
      <c r="B313" s="160"/>
      <c r="C313" s="62"/>
      <c r="D313" s="112"/>
      <c r="E313" s="101"/>
      <c r="F313" s="273"/>
      <c r="G313" s="100"/>
      <c r="H313" s="118"/>
      <c r="I313" s="126"/>
      <c r="J313" s="182"/>
    </row>
    <row r="314" spans="1:10" ht="15">
      <c r="A314" s="10"/>
      <c r="B314" s="159"/>
      <c r="C314" s="64"/>
      <c r="D314" s="112"/>
      <c r="E314" s="112"/>
      <c r="F314" s="273"/>
      <c r="G314" s="100"/>
      <c r="H314" s="118"/>
      <c r="I314" s="102"/>
      <c r="J314" s="87"/>
    </row>
    <row r="315" spans="1:10" ht="15">
      <c r="A315" s="10"/>
      <c r="B315" s="162"/>
      <c r="C315" s="64"/>
      <c r="D315" s="112"/>
      <c r="E315" s="112"/>
      <c r="F315" s="273"/>
      <c r="G315" s="100"/>
      <c r="H315" s="118"/>
      <c r="I315" s="102"/>
      <c r="J315" s="87"/>
    </row>
    <row r="316" spans="1:10" ht="15">
      <c r="A316" s="9"/>
      <c r="B316" s="160"/>
      <c r="C316" s="21"/>
      <c r="D316" s="144"/>
      <c r="E316" s="145"/>
      <c r="F316" s="271"/>
      <c r="G316" s="100"/>
      <c r="H316" s="118"/>
      <c r="I316" s="146"/>
      <c r="J316" s="182"/>
    </row>
    <row r="317" spans="1:10" ht="15">
      <c r="A317" s="9"/>
      <c r="B317" s="159"/>
      <c r="C317" s="64"/>
      <c r="D317" s="112"/>
      <c r="E317" s="144"/>
      <c r="F317" s="273"/>
      <c r="G317" s="100"/>
      <c r="H317" s="118"/>
      <c r="I317" s="102"/>
      <c r="J317" s="179"/>
    </row>
    <row r="318" spans="1:10" ht="15">
      <c r="A318" s="9"/>
      <c r="B318" s="159"/>
      <c r="C318" s="64"/>
      <c r="D318" s="112"/>
      <c r="E318" s="144"/>
      <c r="F318" s="279"/>
      <c r="G318" s="100"/>
      <c r="H318" s="118"/>
      <c r="I318" s="102"/>
      <c r="J318" s="179"/>
    </row>
    <row r="319" spans="1:10" ht="15">
      <c r="A319" s="9"/>
      <c r="B319" s="159"/>
      <c r="C319" s="19"/>
      <c r="D319" s="112"/>
      <c r="E319" s="144"/>
      <c r="F319" s="279"/>
      <c r="G319" s="100"/>
      <c r="H319" s="118"/>
      <c r="I319" s="102"/>
      <c r="J319" s="179"/>
    </row>
    <row r="320" spans="1:10" ht="15">
      <c r="A320" s="9"/>
      <c r="B320" s="159"/>
      <c r="C320" s="19"/>
      <c r="D320" s="112"/>
      <c r="E320" s="144"/>
      <c r="F320" s="279"/>
      <c r="G320" s="100"/>
      <c r="H320" s="118"/>
      <c r="I320" s="102"/>
      <c r="J320" s="179"/>
    </row>
    <row r="321" spans="1:10" ht="15">
      <c r="A321" s="9"/>
      <c r="B321" s="162"/>
      <c r="C321" s="19"/>
      <c r="D321" s="112"/>
      <c r="E321" s="144"/>
      <c r="F321" s="279"/>
      <c r="G321" s="16"/>
      <c r="H321" s="118"/>
      <c r="I321" s="102"/>
      <c r="J321" s="179"/>
    </row>
    <row r="322" spans="1:10" ht="15">
      <c r="A322" s="9"/>
      <c r="B322" s="162"/>
      <c r="C322" s="19"/>
      <c r="D322" s="112"/>
      <c r="E322" s="144"/>
      <c r="F322" s="279"/>
      <c r="G322" s="16"/>
      <c r="H322" s="118"/>
      <c r="I322" s="102"/>
      <c r="J322" s="179"/>
    </row>
    <row r="323" spans="1:10" ht="15">
      <c r="A323" s="9"/>
      <c r="B323" s="159"/>
      <c r="C323" s="19"/>
      <c r="D323" s="112"/>
      <c r="E323" s="144"/>
      <c r="F323" s="279"/>
      <c r="G323" s="16"/>
      <c r="H323" s="118"/>
      <c r="I323" s="102"/>
      <c r="J323" s="179"/>
    </row>
    <row r="324" spans="1:10" ht="15">
      <c r="A324" s="9"/>
      <c r="B324" s="159"/>
      <c r="C324" s="64"/>
      <c r="D324" s="112"/>
      <c r="E324" s="144"/>
      <c r="F324" s="279"/>
      <c r="G324" s="16"/>
      <c r="H324" s="118"/>
      <c r="I324" s="102"/>
      <c r="J324" s="179"/>
    </row>
    <row r="325" spans="1:10" ht="15">
      <c r="A325" s="84"/>
      <c r="B325" s="169"/>
      <c r="C325" s="75"/>
      <c r="D325" s="144"/>
      <c r="E325" s="144"/>
      <c r="F325" s="279"/>
      <c r="G325" s="100"/>
      <c r="H325" s="118"/>
      <c r="I325" s="30"/>
      <c r="J325" s="182"/>
    </row>
    <row r="326" spans="1:10" ht="15">
      <c r="A326" s="82"/>
      <c r="B326" s="158"/>
      <c r="C326" s="21"/>
      <c r="D326" s="144"/>
      <c r="E326" s="145"/>
      <c r="F326" s="277"/>
      <c r="G326" s="100"/>
      <c r="H326" s="118"/>
      <c r="I326" s="148"/>
      <c r="J326" s="182"/>
    </row>
    <row r="327" spans="1:10" ht="15">
      <c r="A327" s="82"/>
      <c r="B327" s="170"/>
      <c r="C327" s="26"/>
      <c r="D327" s="144"/>
      <c r="E327" s="144"/>
      <c r="F327" s="279"/>
      <c r="G327" s="16"/>
      <c r="H327" s="118"/>
      <c r="I327" s="102"/>
      <c r="J327" s="179"/>
    </row>
    <row r="328" spans="1:10" ht="15">
      <c r="A328" s="82"/>
      <c r="B328" s="170"/>
      <c r="C328" s="26"/>
      <c r="D328" s="144"/>
      <c r="E328" s="144"/>
      <c r="F328" s="279"/>
      <c r="G328" s="16"/>
      <c r="H328" s="118"/>
      <c r="I328" s="102"/>
      <c r="J328" s="179"/>
    </row>
    <row r="329" spans="1:10" ht="15">
      <c r="A329" s="82"/>
      <c r="B329" s="170"/>
      <c r="C329" s="26"/>
      <c r="D329" s="144"/>
      <c r="E329" s="144"/>
      <c r="F329" s="279"/>
      <c r="G329" s="16"/>
      <c r="H329" s="118"/>
      <c r="I329" s="102"/>
      <c r="J329" s="179"/>
    </row>
    <row r="330" spans="1:10" ht="15">
      <c r="A330" s="82"/>
      <c r="B330" s="170"/>
      <c r="C330" s="26"/>
      <c r="D330" s="144"/>
      <c r="E330" s="144"/>
      <c r="F330" s="279"/>
      <c r="G330" s="16"/>
      <c r="H330" s="118"/>
      <c r="I330" s="102"/>
      <c r="J330" s="179"/>
    </row>
    <row r="331" spans="1:10" ht="15">
      <c r="A331" s="82"/>
      <c r="B331" s="170"/>
      <c r="C331" s="26"/>
      <c r="D331" s="144"/>
      <c r="E331" s="144"/>
      <c r="F331" s="279"/>
      <c r="G331" s="16"/>
      <c r="H331" s="118"/>
      <c r="I331" s="102"/>
      <c r="J331" s="179"/>
    </row>
    <row r="332" spans="1:10" ht="15">
      <c r="A332" s="82"/>
      <c r="B332" s="158"/>
      <c r="C332" s="21"/>
      <c r="D332" s="144"/>
      <c r="E332" s="145"/>
      <c r="F332" s="277"/>
      <c r="G332" s="100"/>
      <c r="H332" s="118"/>
      <c r="I332" s="148"/>
      <c r="J332" s="182"/>
    </row>
    <row r="333" spans="1:10" ht="15">
      <c r="A333" s="82"/>
      <c r="B333" s="170"/>
      <c r="C333" s="19"/>
      <c r="D333" s="144"/>
      <c r="E333" s="145"/>
      <c r="F333" s="280"/>
      <c r="G333" s="100"/>
      <c r="H333" s="118"/>
      <c r="I333" s="102"/>
      <c r="J333" s="179"/>
    </row>
    <row r="334" spans="1:10" ht="15">
      <c r="A334" s="82"/>
      <c r="B334" s="158"/>
      <c r="C334" s="21"/>
      <c r="D334" s="144"/>
      <c r="E334" s="145"/>
      <c r="F334" s="277"/>
      <c r="G334" s="100"/>
      <c r="H334" s="118"/>
      <c r="I334" s="148"/>
      <c r="J334" s="182"/>
    </row>
    <row r="335" spans="1:10" ht="15">
      <c r="A335" s="82"/>
      <c r="B335" s="170"/>
      <c r="C335" s="64"/>
      <c r="D335" s="144"/>
      <c r="E335" s="145"/>
      <c r="F335" s="280"/>
      <c r="G335" s="100"/>
      <c r="H335" s="118"/>
      <c r="I335" s="102"/>
      <c r="J335" s="179"/>
    </row>
    <row r="336" spans="1:10" ht="15">
      <c r="A336" s="82"/>
      <c r="B336" s="170"/>
      <c r="C336" s="86"/>
      <c r="D336" s="144"/>
      <c r="E336" s="144"/>
      <c r="F336" s="279"/>
      <c r="G336" s="100"/>
      <c r="H336" s="118"/>
      <c r="I336" s="102"/>
      <c r="J336" s="179"/>
    </row>
    <row r="337" spans="1:10" ht="15">
      <c r="A337" s="82"/>
      <c r="B337" s="170"/>
      <c r="C337" s="19"/>
      <c r="D337" s="144"/>
      <c r="E337" s="144"/>
      <c r="F337" s="279"/>
      <c r="G337" s="100"/>
      <c r="H337" s="118"/>
      <c r="I337" s="102"/>
      <c r="J337" s="179"/>
    </row>
    <row r="338" spans="1:10" ht="15">
      <c r="A338" s="82"/>
      <c r="B338" s="170"/>
      <c r="C338" s="19"/>
      <c r="D338" s="144"/>
      <c r="E338" s="144"/>
      <c r="F338" s="279"/>
      <c r="G338" s="100"/>
      <c r="H338" s="118"/>
      <c r="I338" s="102"/>
      <c r="J338" s="179"/>
    </row>
    <row r="339" spans="1:10" ht="15">
      <c r="A339" s="82"/>
      <c r="B339" s="170"/>
      <c r="C339" s="19"/>
      <c r="D339" s="144"/>
      <c r="E339" s="144"/>
      <c r="F339" s="279"/>
      <c r="G339" s="100"/>
      <c r="H339" s="118"/>
      <c r="I339" s="102"/>
      <c r="J339" s="179"/>
    </row>
    <row r="340" spans="1:10" ht="15">
      <c r="A340" s="82"/>
      <c r="B340" s="170"/>
      <c r="C340" s="19"/>
      <c r="D340" s="144"/>
      <c r="E340" s="144"/>
      <c r="F340" s="279"/>
      <c r="G340" s="100"/>
      <c r="H340" s="118"/>
      <c r="I340" s="102"/>
      <c r="J340" s="179"/>
    </row>
    <row r="341" spans="1:10" ht="15">
      <c r="A341" s="82"/>
      <c r="B341" s="158"/>
      <c r="C341" s="21"/>
      <c r="D341" s="144"/>
      <c r="E341" s="150"/>
      <c r="F341" s="277"/>
      <c r="G341" s="100"/>
      <c r="H341" s="118"/>
      <c r="I341" s="148"/>
      <c r="J341" s="182"/>
    </row>
    <row r="342" spans="1:10" ht="15">
      <c r="A342" s="82"/>
      <c r="B342" s="170"/>
      <c r="C342" s="27"/>
      <c r="D342" s="144"/>
      <c r="E342" s="150"/>
      <c r="F342" s="279"/>
      <c r="G342" s="100"/>
      <c r="H342" s="118"/>
      <c r="I342" s="102"/>
      <c r="J342" s="179"/>
    </row>
    <row r="343" spans="1:10" ht="15">
      <c r="A343" s="82"/>
      <c r="B343" s="171"/>
      <c r="C343" s="27"/>
      <c r="D343" s="144"/>
      <c r="E343" s="150"/>
      <c r="F343" s="279"/>
      <c r="G343" s="100"/>
      <c r="H343" s="118"/>
      <c r="I343" s="102"/>
      <c r="J343" s="179"/>
    </row>
    <row r="344" spans="1:10" ht="15">
      <c r="A344" s="82"/>
      <c r="B344" s="171"/>
      <c r="C344" s="27"/>
      <c r="D344" s="144"/>
      <c r="E344" s="150"/>
      <c r="F344" s="279"/>
      <c r="G344" s="100"/>
      <c r="H344" s="118"/>
      <c r="I344" s="102"/>
      <c r="J344" s="179"/>
    </row>
    <row r="345" spans="1:10" ht="15">
      <c r="A345" s="82"/>
      <c r="B345" s="171"/>
      <c r="C345" s="27"/>
      <c r="D345" s="144"/>
      <c r="E345" s="150"/>
      <c r="F345" s="279"/>
      <c r="G345" s="100"/>
      <c r="H345" s="118"/>
      <c r="I345" s="102"/>
      <c r="J345" s="179"/>
    </row>
    <row r="346" spans="1:10" ht="15">
      <c r="A346" s="82"/>
      <c r="B346" s="170"/>
      <c r="C346" s="27"/>
      <c r="D346" s="144"/>
      <c r="E346" s="150"/>
      <c r="F346" s="279"/>
      <c r="G346" s="100"/>
      <c r="H346" s="118"/>
      <c r="I346" s="102"/>
      <c r="J346" s="179"/>
    </row>
    <row r="347" spans="1:10" ht="15">
      <c r="A347" s="82"/>
      <c r="B347" s="170"/>
      <c r="C347" s="27"/>
      <c r="D347" s="144"/>
      <c r="E347" s="150"/>
      <c r="F347" s="279"/>
      <c r="G347" s="100"/>
      <c r="H347" s="118"/>
      <c r="I347" s="102"/>
      <c r="J347" s="179"/>
    </row>
    <row r="348" spans="1:10" ht="15">
      <c r="A348" s="82"/>
      <c r="B348" s="170"/>
      <c r="C348" s="27"/>
      <c r="D348" s="144"/>
      <c r="E348" s="150"/>
      <c r="F348" s="279"/>
      <c r="G348" s="100"/>
      <c r="H348" s="118"/>
      <c r="I348" s="102"/>
      <c r="J348" s="179"/>
    </row>
    <row r="349" spans="1:10" ht="15">
      <c r="A349" s="82"/>
      <c r="B349" s="170"/>
      <c r="C349" s="27"/>
      <c r="D349" s="144"/>
      <c r="E349" s="150"/>
      <c r="F349" s="279"/>
      <c r="G349" s="100"/>
      <c r="H349" s="118"/>
      <c r="I349" s="102"/>
      <c r="J349" s="179"/>
    </row>
    <row r="350" spans="1:10" ht="15">
      <c r="A350" s="82"/>
      <c r="B350" s="171"/>
      <c r="C350" s="27"/>
      <c r="D350" s="144"/>
      <c r="E350" s="150"/>
      <c r="F350" s="279"/>
      <c r="G350" s="100"/>
      <c r="H350" s="118"/>
      <c r="I350" s="102"/>
      <c r="J350" s="179"/>
    </row>
    <row r="351" spans="1:10" ht="15">
      <c r="A351" s="82"/>
      <c r="B351" s="170"/>
      <c r="C351" s="27"/>
      <c r="D351" s="144"/>
      <c r="E351" s="150"/>
      <c r="F351" s="279"/>
      <c r="G351" s="100"/>
      <c r="H351" s="118"/>
      <c r="I351" s="102"/>
      <c r="J351" s="179"/>
    </row>
    <row r="352" spans="1:10" ht="15">
      <c r="A352" s="82"/>
      <c r="B352" s="170"/>
      <c r="C352" s="27"/>
      <c r="D352" s="144"/>
      <c r="E352" s="150"/>
      <c r="F352" s="279"/>
      <c r="G352" s="100"/>
      <c r="H352" s="118"/>
      <c r="I352" s="102"/>
      <c r="J352" s="179"/>
    </row>
    <row r="353" spans="1:10" ht="15">
      <c r="A353" s="82"/>
      <c r="B353" s="171"/>
      <c r="C353" s="27"/>
      <c r="D353" s="144"/>
      <c r="E353" s="150"/>
      <c r="F353" s="280"/>
      <c r="G353" s="100"/>
      <c r="H353" s="118"/>
      <c r="I353" s="102"/>
      <c r="J353" s="179"/>
    </row>
    <row r="354" spans="1:10" ht="15">
      <c r="A354" s="82"/>
      <c r="B354" s="172"/>
      <c r="C354" s="27"/>
      <c r="D354" s="144"/>
      <c r="E354" s="150"/>
      <c r="F354" s="279"/>
      <c r="G354" s="100"/>
      <c r="H354" s="118"/>
      <c r="I354" s="102"/>
      <c r="J354" s="179"/>
    </row>
    <row r="355" spans="1:10" ht="15">
      <c r="A355" s="82"/>
      <c r="B355" s="170"/>
      <c r="C355" s="27"/>
      <c r="D355" s="151"/>
      <c r="E355" s="151"/>
      <c r="F355" s="279"/>
      <c r="G355" s="100"/>
      <c r="H355" s="129"/>
      <c r="I355" s="178"/>
      <c r="J355" s="179"/>
    </row>
    <row r="356" spans="1:10" ht="15">
      <c r="A356" s="82"/>
      <c r="B356" s="170"/>
      <c r="C356" s="27"/>
      <c r="D356" s="144"/>
      <c r="E356" s="150"/>
      <c r="F356" s="279"/>
      <c r="G356" s="100"/>
      <c r="H356" s="118"/>
      <c r="I356" s="102"/>
      <c r="J356" s="179"/>
    </row>
    <row r="357" spans="1:10" ht="15">
      <c r="A357" s="82"/>
      <c r="B357" s="170"/>
      <c r="C357" s="28"/>
      <c r="D357" s="144"/>
      <c r="E357" s="150"/>
      <c r="F357" s="279"/>
      <c r="G357" s="100"/>
      <c r="H357" s="118"/>
      <c r="I357" s="102"/>
      <c r="J357" s="179"/>
    </row>
    <row r="358" spans="1:10" ht="15">
      <c r="A358" s="82"/>
      <c r="B358" s="170"/>
      <c r="C358" s="28"/>
      <c r="D358" s="144"/>
      <c r="E358" s="150"/>
      <c r="F358" s="279"/>
      <c r="G358" s="124"/>
      <c r="H358" s="118"/>
      <c r="I358" s="102"/>
      <c r="J358" s="179"/>
    </row>
    <row r="359" spans="1:10" ht="15">
      <c r="A359" s="9"/>
      <c r="B359" s="160"/>
      <c r="C359" s="20"/>
      <c r="D359" s="144"/>
      <c r="E359" s="152"/>
      <c r="F359" s="273"/>
      <c r="G359" s="108"/>
      <c r="H359" s="118"/>
      <c r="I359" s="148"/>
      <c r="J359" s="182"/>
    </row>
    <row r="360" spans="1:10" ht="15">
      <c r="A360" s="9"/>
      <c r="B360" s="171"/>
      <c r="C360" s="26"/>
      <c r="D360" s="144"/>
      <c r="E360" s="152"/>
      <c r="F360" s="279"/>
      <c r="G360" s="153"/>
      <c r="H360" s="118"/>
      <c r="I360" s="102"/>
      <c r="J360" s="87"/>
    </row>
    <row r="361" spans="1:10" ht="15">
      <c r="A361" s="9"/>
      <c r="B361" s="171"/>
      <c r="C361" s="26"/>
      <c r="D361" s="144"/>
      <c r="E361" s="152"/>
      <c r="F361" s="279"/>
      <c r="G361" s="153"/>
      <c r="H361" s="118"/>
      <c r="I361" s="102"/>
      <c r="J361" s="87"/>
    </row>
    <row r="362" spans="1:10" ht="15">
      <c r="A362" s="9"/>
      <c r="B362" s="159"/>
      <c r="C362" s="26"/>
      <c r="D362" s="144"/>
      <c r="E362" s="154"/>
      <c r="F362" s="279"/>
      <c r="G362" s="153"/>
      <c r="H362" s="118"/>
      <c r="I362" s="102"/>
      <c r="J362" s="88"/>
    </row>
    <row r="363" spans="1:10" ht="15">
      <c r="A363" s="9"/>
      <c r="B363" s="159"/>
      <c r="C363" s="26"/>
      <c r="D363" s="144"/>
      <c r="E363" s="154"/>
      <c r="F363" s="279"/>
      <c r="G363" s="153"/>
      <c r="H363" s="118"/>
      <c r="I363" s="102"/>
      <c r="J363" s="87"/>
    </row>
    <row r="364" spans="1:10" ht="15">
      <c r="A364" s="9"/>
      <c r="B364" s="159"/>
      <c r="C364" s="26"/>
      <c r="D364" s="144"/>
      <c r="E364" s="154"/>
      <c r="F364" s="279"/>
      <c r="G364" s="153"/>
      <c r="H364" s="118"/>
      <c r="I364" s="102"/>
      <c r="J364" s="87"/>
    </row>
    <row r="365" spans="1:10" ht="15">
      <c r="A365" s="9"/>
      <c r="B365" s="159"/>
      <c r="C365" s="26"/>
      <c r="D365" s="144"/>
      <c r="E365" s="154"/>
      <c r="F365" s="279"/>
      <c r="G365" s="153"/>
      <c r="H365" s="118"/>
      <c r="I365" s="102"/>
      <c r="J365" s="87"/>
    </row>
    <row r="366" spans="1:10" ht="15">
      <c r="A366" s="9"/>
      <c r="B366" s="159"/>
      <c r="C366" s="26"/>
      <c r="D366" s="144"/>
      <c r="E366" s="154"/>
      <c r="F366" s="279"/>
      <c r="G366" s="153"/>
      <c r="H366" s="118"/>
      <c r="I366" s="102"/>
      <c r="J366" s="87"/>
    </row>
    <row r="367" spans="1:10" ht="15">
      <c r="A367" s="9"/>
      <c r="B367" s="171"/>
      <c r="C367" s="26"/>
      <c r="D367" s="144"/>
      <c r="E367" s="154"/>
      <c r="F367" s="279"/>
      <c r="G367" s="153"/>
      <c r="H367" s="118"/>
      <c r="I367" s="155"/>
      <c r="J367" s="88"/>
    </row>
    <row r="368" spans="1:10" ht="15">
      <c r="A368" s="9"/>
      <c r="B368" s="159"/>
      <c r="C368" s="26"/>
      <c r="D368" s="144"/>
      <c r="E368" s="154"/>
      <c r="F368" s="279"/>
      <c r="G368" s="153"/>
      <c r="H368" s="118"/>
      <c r="I368" s="155"/>
      <c r="J368" s="89"/>
    </row>
    <row r="369" spans="1:10" ht="15">
      <c r="A369" s="9"/>
      <c r="B369" s="159"/>
      <c r="C369" s="26"/>
      <c r="D369" s="144"/>
      <c r="E369" s="154"/>
      <c r="F369" s="279"/>
      <c r="G369" s="153"/>
      <c r="H369" s="118"/>
      <c r="I369" s="155"/>
      <c r="J369" s="89"/>
    </row>
    <row r="370" spans="1:10" ht="15">
      <c r="A370" s="9"/>
      <c r="B370" s="159"/>
      <c r="C370" s="26"/>
      <c r="D370" s="144"/>
      <c r="E370" s="154"/>
      <c r="F370" s="279"/>
      <c r="G370" s="153"/>
      <c r="H370" s="118"/>
      <c r="I370" s="155"/>
      <c r="J370" s="89"/>
    </row>
    <row r="371" spans="1:10" ht="15">
      <c r="A371" s="9"/>
      <c r="B371" s="159"/>
      <c r="C371" s="26"/>
      <c r="D371" s="144"/>
      <c r="E371" s="154"/>
      <c r="F371" s="279"/>
      <c r="G371" s="153"/>
      <c r="H371" s="118"/>
      <c r="I371" s="155"/>
      <c r="J371" s="89"/>
    </row>
    <row r="372" spans="1:10" ht="15">
      <c r="A372" s="9"/>
      <c r="B372" s="159"/>
      <c r="C372" s="26"/>
      <c r="D372" s="144"/>
      <c r="E372" s="154"/>
      <c r="F372" s="279"/>
      <c r="G372" s="153"/>
      <c r="H372" s="118"/>
      <c r="I372" s="155"/>
      <c r="J372" s="89"/>
    </row>
    <row r="373" spans="1:10" ht="15">
      <c r="A373" s="9"/>
      <c r="B373" s="159"/>
      <c r="C373" s="26"/>
      <c r="D373" s="144"/>
      <c r="E373" s="154"/>
      <c r="F373" s="279"/>
      <c r="G373" s="153"/>
      <c r="H373" s="118"/>
      <c r="I373" s="155"/>
      <c r="J373" s="89"/>
    </row>
    <row r="374" spans="1:10" ht="15">
      <c r="A374" s="9"/>
      <c r="B374" s="159"/>
      <c r="C374" s="26"/>
      <c r="D374" s="144"/>
      <c r="E374" s="154"/>
      <c r="F374" s="279"/>
      <c r="G374" s="153"/>
      <c r="H374" s="118"/>
      <c r="I374" s="155"/>
      <c r="J374" s="89"/>
    </row>
    <row r="375" spans="1:10" ht="15">
      <c r="A375" s="9"/>
      <c r="B375" s="159"/>
      <c r="C375" s="26"/>
      <c r="D375" s="144"/>
      <c r="E375" s="154"/>
      <c r="F375" s="279"/>
      <c r="G375" s="153"/>
      <c r="H375" s="118"/>
      <c r="I375" s="155"/>
      <c r="J375" s="89"/>
    </row>
    <row r="376" spans="1:10" ht="15">
      <c r="A376" s="9"/>
      <c r="B376" s="159"/>
      <c r="C376" s="26"/>
      <c r="D376" s="144"/>
      <c r="E376" s="154"/>
      <c r="F376" s="279"/>
      <c r="G376" s="153"/>
      <c r="H376" s="118"/>
      <c r="I376" s="155"/>
      <c r="J376" s="89"/>
    </row>
    <row r="377" spans="1:10" ht="15">
      <c r="A377" s="9"/>
      <c r="B377" s="159"/>
      <c r="C377" s="26"/>
      <c r="D377" s="144"/>
      <c r="E377" s="154"/>
      <c r="F377" s="279"/>
      <c r="G377" s="153"/>
      <c r="H377" s="118"/>
      <c r="I377" s="155"/>
      <c r="J377" s="89"/>
    </row>
    <row r="378" spans="1:10" ht="15">
      <c r="A378" s="9"/>
      <c r="B378" s="159"/>
      <c r="C378" s="26"/>
      <c r="D378" s="144"/>
      <c r="E378" s="154"/>
      <c r="F378" s="279"/>
      <c r="G378" s="153"/>
      <c r="H378" s="118"/>
      <c r="I378" s="155"/>
      <c r="J378" s="87"/>
    </row>
    <row r="379" spans="1:10" ht="15">
      <c r="A379" s="9"/>
      <c r="B379" s="159"/>
      <c r="C379" s="26"/>
      <c r="D379" s="144"/>
      <c r="E379" s="154"/>
      <c r="F379" s="279"/>
      <c r="G379" s="153"/>
      <c r="H379" s="118"/>
      <c r="I379" s="102"/>
      <c r="J379" s="87"/>
    </row>
    <row r="380" spans="1:10" ht="15">
      <c r="A380" s="9"/>
      <c r="B380" s="159"/>
      <c r="C380" s="26"/>
      <c r="D380" s="144"/>
      <c r="E380" s="154"/>
      <c r="F380" s="279"/>
      <c r="G380" s="153"/>
      <c r="H380" s="118"/>
      <c r="I380" s="102"/>
      <c r="J380" s="87"/>
    </row>
    <row r="381" spans="1:10" ht="15">
      <c r="A381" s="9"/>
      <c r="B381" s="159"/>
      <c r="C381" s="26"/>
      <c r="D381" s="144"/>
      <c r="E381" s="154"/>
      <c r="F381" s="279"/>
      <c r="G381" s="153"/>
      <c r="H381" s="118"/>
      <c r="I381" s="102"/>
      <c r="J381" s="87"/>
    </row>
    <row r="382" spans="1:10" ht="15">
      <c r="A382" s="9"/>
      <c r="B382" s="159"/>
      <c r="C382" s="26"/>
      <c r="D382" s="144"/>
      <c r="E382" s="154"/>
      <c r="F382" s="279"/>
      <c r="G382" s="153"/>
      <c r="H382" s="118"/>
      <c r="I382" s="102"/>
      <c r="J382" s="87"/>
    </row>
    <row r="383" spans="1:10" ht="15">
      <c r="A383" s="9"/>
      <c r="B383" s="159"/>
      <c r="C383" s="26"/>
      <c r="D383" s="144"/>
      <c r="E383" s="154"/>
      <c r="F383" s="279"/>
      <c r="G383" s="153"/>
      <c r="H383" s="118"/>
      <c r="I383" s="102"/>
      <c r="J383" s="87"/>
    </row>
    <row r="384" spans="1:10" ht="15">
      <c r="A384" s="9"/>
      <c r="B384" s="159"/>
      <c r="C384" s="26"/>
      <c r="D384" s="144"/>
      <c r="E384" s="154"/>
      <c r="F384" s="279"/>
      <c r="G384" s="153"/>
      <c r="H384" s="118"/>
      <c r="I384" s="102"/>
      <c r="J384" s="87"/>
    </row>
    <row r="385" spans="1:10" ht="15">
      <c r="A385" s="9"/>
      <c r="B385" s="160"/>
      <c r="C385" s="20"/>
      <c r="D385" s="144"/>
      <c r="E385" s="152"/>
      <c r="F385" s="273"/>
      <c r="G385" s="108"/>
      <c r="H385" s="118"/>
      <c r="I385" s="148"/>
      <c r="J385" s="63"/>
    </row>
    <row r="386" spans="1:10" ht="15">
      <c r="A386" s="9"/>
      <c r="B386" s="159"/>
      <c r="C386" s="26"/>
      <c r="D386" s="144"/>
      <c r="E386" s="152"/>
      <c r="F386" s="279"/>
      <c r="G386" s="16"/>
      <c r="H386" s="118"/>
      <c r="I386" s="102"/>
      <c r="J386" s="179"/>
    </row>
    <row r="387" spans="1:10" ht="15">
      <c r="A387" s="82"/>
      <c r="B387" s="158"/>
      <c r="C387" s="21"/>
      <c r="D387" s="144"/>
      <c r="E387" s="150"/>
      <c r="F387" s="277"/>
      <c r="G387" s="100"/>
      <c r="H387" s="118"/>
      <c r="I387" s="148"/>
      <c r="J387" s="182"/>
    </row>
    <row r="388" spans="1:10" ht="15">
      <c r="A388" s="82"/>
      <c r="B388" s="171"/>
      <c r="C388" s="26"/>
      <c r="D388" s="144"/>
      <c r="E388" s="150"/>
      <c r="F388" s="279"/>
      <c r="G388" s="16"/>
      <c r="H388" s="118"/>
      <c r="I388" s="102"/>
      <c r="J388" s="179"/>
    </row>
    <row r="389" spans="1:10" ht="15">
      <c r="A389" s="9"/>
      <c r="B389" s="159"/>
      <c r="C389" s="26"/>
      <c r="D389" s="144"/>
      <c r="E389" s="152"/>
      <c r="F389" s="279"/>
      <c r="G389" s="16"/>
      <c r="H389" s="118"/>
      <c r="I389" s="29"/>
      <c r="J389" s="179"/>
    </row>
    <row r="390" spans="1:10" ht="15">
      <c r="A390" s="82"/>
      <c r="B390" s="158"/>
      <c r="C390" s="21"/>
      <c r="D390" s="144"/>
      <c r="E390" s="150"/>
      <c r="F390" s="279"/>
      <c r="G390" s="16"/>
      <c r="H390" s="118"/>
      <c r="I390" s="148"/>
      <c r="J390" s="179"/>
    </row>
    <row r="391" spans="1:10" ht="15">
      <c r="A391" s="82"/>
      <c r="B391" s="171"/>
      <c r="C391" s="19"/>
      <c r="D391" s="144"/>
      <c r="E391" s="150"/>
      <c r="F391" s="277"/>
      <c r="G391" s="16"/>
      <c r="H391" s="118"/>
      <c r="I391" s="102"/>
      <c r="J391" s="179"/>
    </row>
    <row r="392" spans="1:10" ht="15">
      <c r="A392" s="9"/>
      <c r="B392" s="160"/>
      <c r="C392" s="20"/>
      <c r="D392" s="144"/>
      <c r="E392" s="152"/>
      <c r="F392" s="273"/>
      <c r="G392" s="108"/>
      <c r="H392" s="118"/>
      <c r="I392" s="148"/>
      <c r="J392" s="63"/>
    </row>
    <row r="393" spans="1:10" ht="15">
      <c r="A393" s="9"/>
      <c r="B393" s="159"/>
      <c r="C393" s="26"/>
      <c r="D393" s="144"/>
      <c r="E393" s="152"/>
      <c r="F393" s="279"/>
      <c r="G393" s="16"/>
      <c r="H393" s="118"/>
      <c r="I393" s="102"/>
      <c r="J393" s="60"/>
    </row>
    <row r="394" spans="1:10" ht="15">
      <c r="A394" s="9"/>
      <c r="B394" s="168"/>
      <c r="C394" s="90"/>
      <c r="D394" s="144"/>
      <c r="E394" s="154"/>
      <c r="F394" s="279"/>
      <c r="G394" s="16"/>
      <c r="H394" s="118"/>
      <c r="I394" s="12"/>
      <c r="J394" s="60"/>
    </row>
    <row r="395" spans="1:10" ht="18">
      <c r="A395" s="9"/>
      <c r="B395" s="159"/>
      <c r="C395" s="174"/>
      <c r="D395" s="156"/>
      <c r="E395" s="154"/>
      <c r="F395" s="281"/>
      <c r="G395" s="108"/>
      <c r="H395" s="118"/>
      <c r="I395" s="173"/>
      <c r="J395" s="63"/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xflores</dc:creator>
  <cp:keywords/>
  <dc:description/>
  <cp:lastModifiedBy>Jaqueline Cubillo</cp:lastModifiedBy>
  <cp:lastPrinted>2020-12-22T17:32:47Z</cp:lastPrinted>
  <dcterms:created xsi:type="dcterms:W3CDTF">2010-01-04T16:14:18Z</dcterms:created>
  <dcterms:modified xsi:type="dcterms:W3CDTF">2021-01-25T14:37:28Z</dcterms:modified>
  <cp:category/>
  <cp:version/>
  <cp:contentType/>
  <cp:contentStatus/>
</cp:coreProperties>
</file>