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tabRatio="381" activeTab="0"/>
  </bookViews>
  <sheets>
    <sheet name="Hoja1" sheetId="1" r:id="rId1"/>
  </sheets>
  <definedNames>
    <definedName name="_xlnm._FilterDatabase" localSheetId="0" hidden="1">'Hoja1'!$A$4:$H$248</definedName>
    <definedName name="_xlnm.Print_Area" localSheetId="0">'Hoja1'!$B$129:$C$143</definedName>
  </definedNames>
  <calcPr fullCalcOnLoad="1"/>
</workbook>
</file>

<file path=xl/sharedStrings.xml><?xml version="1.0" encoding="utf-8"?>
<sst xmlns="http://schemas.openxmlformats.org/spreadsheetml/2006/main" count="757" uniqueCount="285">
  <si>
    <t>PROVEEDURIA INSTITUCIONAL</t>
  </si>
  <si>
    <t xml:space="preserve"> </t>
  </si>
  <si>
    <t>Ministerio</t>
  </si>
  <si>
    <t>Código</t>
  </si>
  <si>
    <t>Descripción-Genérica</t>
  </si>
  <si>
    <t>Unidad</t>
  </si>
  <si>
    <t>Monto</t>
  </si>
  <si>
    <t>unidad</t>
  </si>
  <si>
    <t>Materiales y productos metálicos</t>
  </si>
  <si>
    <t>Utiles y materiales de oficina y cómputo</t>
  </si>
  <si>
    <t>IMPRENTA NACIONAL</t>
  </si>
  <si>
    <t>Período de inicio de la compra</t>
  </si>
  <si>
    <t>Fuente financiamiento</t>
  </si>
  <si>
    <t>1.1.1.1.782.203</t>
  </si>
  <si>
    <t>1.03.03</t>
  </si>
  <si>
    <t>1.04.01</t>
  </si>
  <si>
    <t>1.04.06</t>
  </si>
  <si>
    <t>Servicios médicos y de laboratorio</t>
  </si>
  <si>
    <t>Servicios generales</t>
  </si>
  <si>
    <t>1.07.01</t>
  </si>
  <si>
    <t>1.07.02</t>
  </si>
  <si>
    <t>Actividades de capacitación</t>
  </si>
  <si>
    <t>Actividades protocolarias y sociales</t>
  </si>
  <si>
    <t>1.08.01</t>
  </si>
  <si>
    <t>1.08.05</t>
  </si>
  <si>
    <t>1.08.06</t>
  </si>
  <si>
    <t>1.08.07</t>
  </si>
  <si>
    <t>1.08.08</t>
  </si>
  <si>
    <t>1.08.99</t>
  </si>
  <si>
    <t>Mantenimiento y rep. Maq. y Eq. Producción</t>
  </si>
  <si>
    <t>Mantenimiento y rep. Equipo de comunicación</t>
  </si>
  <si>
    <t>Mantenimiento y rep. Eq. Cómputo y sist. Inf.</t>
  </si>
  <si>
    <t>Mantenimiento y rep. Otros equipos</t>
  </si>
  <si>
    <t>2.01.01</t>
  </si>
  <si>
    <t>2.01.02</t>
  </si>
  <si>
    <t>2.01.04</t>
  </si>
  <si>
    <t>Combustibles y lubricantes</t>
  </si>
  <si>
    <t>Productos farmaceúticos y medicinales</t>
  </si>
  <si>
    <t>Tintas, pinturas y diluyentes</t>
  </si>
  <si>
    <t>2.03.01</t>
  </si>
  <si>
    <t>2.03.03</t>
  </si>
  <si>
    <t>2.03.04</t>
  </si>
  <si>
    <t>2.03.06</t>
  </si>
  <si>
    <t>Madera y sus derivados</t>
  </si>
  <si>
    <t>Materiales y prod. eléctricos, tel y cómputo</t>
  </si>
  <si>
    <t>Materiales y productos de plástico</t>
  </si>
  <si>
    <t>2.04.02</t>
  </si>
  <si>
    <t>Repuestos y accesorios</t>
  </si>
  <si>
    <t>2.05 BIENES PARA PRODUCCION Y COMERC.</t>
  </si>
  <si>
    <t>2.05.01</t>
  </si>
  <si>
    <t>2.99.01</t>
  </si>
  <si>
    <t>2.99.02</t>
  </si>
  <si>
    <t>2.99.03</t>
  </si>
  <si>
    <t>2.99.04</t>
  </si>
  <si>
    <t>2.99.05</t>
  </si>
  <si>
    <t>2.99.06</t>
  </si>
  <si>
    <t>2.99.99</t>
  </si>
  <si>
    <t>Utiles y mats. médicos, hospitalario y de Inv.</t>
  </si>
  <si>
    <t>Productos de papel, cartón e impresos</t>
  </si>
  <si>
    <t>Textiles y vestuario</t>
  </si>
  <si>
    <t>Utiles y materiales de limpieza</t>
  </si>
  <si>
    <t>Utiles y materiales de resg.  y seg.</t>
  </si>
  <si>
    <t>Otros útiles, materiales y suministros</t>
  </si>
  <si>
    <t>5.01.05</t>
  </si>
  <si>
    <t>Equipo y programas de cómputo</t>
  </si>
  <si>
    <t>TOTAL:</t>
  </si>
  <si>
    <t>5,01,03</t>
  </si>
  <si>
    <t>2.03.02</t>
  </si>
  <si>
    <t>Materiales y productos minerales y asfálticos</t>
  </si>
  <si>
    <t>2.03.99</t>
  </si>
  <si>
    <t>Equipo de comunicación</t>
  </si>
  <si>
    <t>Impresión, Encuadernación y otros</t>
  </si>
  <si>
    <t>Servicios de ingeniería</t>
  </si>
  <si>
    <t>1,04,03</t>
  </si>
  <si>
    <t>SERVICIOS</t>
  </si>
  <si>
    <t>Comisiones y gastos p/serv. Financ. y com.</t>
  </si>
  <si>
    <t>Mantenimiento de edificios y locales y terrenos</t>
  </si>
  <si>
    <t>Reparación de equipo médico</t>
  </si>
  <si>
    <t>Mantenimiento</t>
  </si>
  <si>
    <t>Otros materiales y productos de construcción y  mant.</t>
  </si>
  <si>
    <t>Papel Producción</t>
  </si>
  <si>
    <t>Papel Higiénico</t>
  </si>
  <si>
    <t>I</t>
  </si>
  <si>
    <t xml:space="preserve"> Trimestre</t>
  </si>
  <si>
    <t>II</t>
  </si>
  <si>
    <t>Pruebas de laboratorio papel</t>
  </si>
  <si>
    <t xml:space="preserve">Mantenimiento y rep. Equipo de transporte </t>
  </si>
  <si>
    <t>Mantenimiento de central telefónica</t>
  </si>
  <si>
    <t>Mantenimiento reloj marcador Hand-Pun-3000</t>
  </si>
  <si>
    <t>2.03.05</t>
  </si>
  <si>
    <t>Materiales y prod. De vidrio</t>
  </si>
  <si>
    <t>Repuestos Varios</t>
  </si>
  <si>
    <t>Afilado de Cuchillas</t>
  </si>
  <si>
    <t>I, II, III, IV</t>
  </si>
  <si>
    <t>Servicios Médicos</t>
  </si>
  <si>
    <t>Contabilidad y Presupuesto</t>
  </si>
  <si>
    <t>Recursos Humanos</t>
  </si>
  <si>
    <t>Servicios Generales</t>
  </si>
  <si>
    <t>1.03.07</t>
  </si>
  <si>
    <t>Contrato de infraestructura informática</t>
  </si>
  <si>
    <t>Informática</t>
  </si>
  <si>
    <t>Dirección General</t>
  </si>
  <si>
    <t>Salud Ocupacional</t>
  </si>
  <si>
    <t>Bodega</t>
  </si>
  <si>
    <t>Transportes</t>
  </si>
  <si>
    <t>Mantenimiento y rep. Equipo de  Oficina</t>
  </si>
  <si>
    <t>Consultorio Médico</t>
  </si>
  <si>
    <t>Tesorería</t>
  </si>
  <si>
    <t>Medicinas varias</t>
  </si>
  <si>
    <t>Despacho</t>
  </si>
  <si>
    <t>Terapia Física</t>
  </si>
  <si>
    <t>Electrodos Adhesivos</t>
  </si>
  <si>
    <t>Vendajes Neuromuscular</t>
  </si>
  <si>
    <t>Materiales de uso Médico varios CM</t>
  </si>
  <si>
    <t>1.02.99</t>
  </si>
  <si>
    <t>Otros servicios básicos</t>
  </si>
  <si>
    <t>Recolección de desechos bioinfecciosos</t>
  </si>
  <si>
    <t>BIENES DURADEROS</t>
  </si>
  <si>
    <t>00005</t>
  </si>
  <si>
    <t>Departamento</t>
  </si>
  <si>
    <t>Promoción y Divulgación</t>
  </si>
  <si>
    <t>Contrato de Laboratorio quimico (Agua potable)</t>
  </si>
  <si>
    <t>Financiero-Previsión</t>
  </si>
  <si>
    <t>Diarios Oficiales</t>
  </si>
  <si>
    <t>5,99,03</t>
  </si>
  <si>
    <t>Bienes Intangibles</t>
  </si>
  <si>
    <t>Exámenes de emanación de gases</t>
  </si>
  <si>
    <t>Semana Cultural</t>
  </si>
  <si>
    <t>Repuestos Prensas Offset</t>
  </si>
  <si>
    <t>MAQUINARIA Y EQUIPO PARA LA PRODUCCIÓN</t>
  </si>
  <si>
    <t xml:space="preserve">Zapatos funcionarios de Producción </t>
  </si>
  <si>
    <t>1.01.03</t>
  </si>
  <si>
    <t>Alquiler de equipo de cómputo</t>
  </si>
  <si>
    <t>Para continuidad del negocio (Servicios de Impresión) en caso de emergencia</t>
  </si>
  <si>
    <t>Troqules y Cliques</t>
  </si>
  <si>
    <t>Comisiones</t>
  </si>
  <si>
    <t>Empresa que brinde los servicios de mantenimiento al edificio</t>
  </si>
  <si>
    <t>Mantenimiento  circuito cerrado</t>
  </si>
  <si>
    <t>Mantenimiento Preventivo y correctivo para las computadoras Macintosh.</t>
  </si>
  <si>
    <t>Repuestos para Equipo Médico</t>
  </si>
  <si>
    <t>Equipos Varios de Seguridad</t>
  </si>
  <si>
    <t>Insumos  para compesación de Huella de Carbono</t>
  </si>
  <si>
    <t>Planificación</t>
  </si>
  <si>
    <t>Dirección de Producción</t>
  </si>
  <si>
    <t>Contrato de Alquiler (Leasing y renting) de Equipo de Cómputo, Impresoras, Scanners y Seguridad</t>
  </si>
  <si>
    <t>1.02.04</t>
  </si>
  <si>
    <t>Servicio de telecomunicaciones</t>
  </si>
  <si>
    <t>Contrato primera línea de Acceso a Internet banda ancha</t>
  </si>
  <si>
    <t>Contrato de segunda línea internet banda ancha</t>
  </si>
  <si>
    <t>Pago de Celulares</t>
  </si>
  <si>
    <t>Servicios Telefónicos</t>
  </si>
  <si>
    <t>Fotocopias, Empastes, Impresiones</t>
  </si>
  <si>
    <t>1.04.99</t>
  </si>
  <si>
    <t>Otros servicios de gestión y apoyo</t>
  </si>
  <si>
    <t>Servicio de Fumigación</t>
  </si>
  <si>
    <t>Mantenimiento  de orinales (mingitorios)</t>
  </si>
  <si>
    <t>Mantenimiento de Aires Acondicionados</t>
  </si>
  <si>
    <t>1.99.02</t>
  </si>
  <si>
    <t>Intereses Moratorios y Multas</t>
  </si>
  <si>
    <t>Multas por incumplimientos en entregas de trabajos</t>
  </si>
  <si>
    <t>1.09.99</t>
  </si>
  <si>
    <t>Otros impuestos</t>
  </si>
  <si>
    <t>Filtros para fuentes de agua y orinales</t>
  </si>
  <si>
    <t>Papel para camilla - Toallas para manos</t>
  </si>
  <si>
    <t>Componentes del Circuito Cerrado y Central Telefónica</t>
  </si>
  <si>
    <t>I, II, III y IV</t>
  </si>
  <si>
    <t>1 y 2</t>
  </si>
  <si>
    <t>2</t>
  </si>
  <si>
    <t>Monto total:</t>
  </si>
  <si>
    <t>Pago de servicios municipales</t>
  </si>
  <si>
    <t>Servicio de Tecnologías de información</t>
  </si>
  <si>
    <t>Limpieza de tanques de aguas químicas</t>
  </si>
  <si>
    <t>Contrato de Mantenimiento Maquinas de Impresión</t>
  </si>
  <si>
    <t>Mantenimiento de sistemas de aire comprimido y compresores</t>
  </si>
  <si>
    <t>Mantenimiento de  CTP´s Luscher y Kodak Trenstter</t>
  </si>
  <si>
    <t>Mantenimiento de la planta eléctrica</t>
  </si>
  <si>
    <t>Mantenimiento preventivo-correctivo y evolutivo para sistemas integrados ERP</t>
  </si>
  <si>
    <t>Contrato Servicio de Respaldos y Custodia de Datos e Información Institucional</t>
  </si>
  <si>
    <t>Mantenimiento de UPS´s</t>
  </si>
  <si>
    <t>Contrato de Mantenimiento  Data Center</t>
  </si>
  <si>
    <t>Contrato de Mantenimiento de Licenciamiento de Adobe CC</t>
  </si>
  <si>
    <t xml:space="preserve">Lacas de Impresión de acabado mate </t>
  </si>
  <si>
    <t>Repuestos Eléctricos maquinas Litograficas</t>
  </si>
  <si>
    <t>Cable UTP, conectores y materiales para redes</t>
  </si>
  <si>
    <t>Repuestos para  el CTP´s</t>
  </si>
  <si>
    <t>Repuestos Circuito Cerrado y Central Telefónica</t>
  </si>
  <si>
    <t xml:space="preserve">Repuestos Reloj Marcador </t>
  </si>
  <si>
    <t xml:space="preserve">Utiles y Materiales de Oficina </t>
  </si>
  <si>
    <t>Esponjas de Celulosa</t>
  </si>
  <si>
    <t>Brochas, rodillos, esponjas celulosas, elasticos, velcro, cinta de tela, tornillos para tapas de empaste</t>
  </si>
  <si>
    <t>Mantillas para Prensas</t>
  </si>
  <si>
    <t>Cámaras para el Circuito Cerrado</t>
  </si>
  <si>
    <t>Audifonos Tipo Diadema</t>
  </si>
  <si>
    <t>Contrato de Servicios por renting para renovación de tecnologías del Datacenter</t>
  </si>
  <si>
    <t>Recolección de residuos peligrosos</t>
  </si>
  <si>
    <t xml:space="preserve">Capacitaciones  en temas Ambientales  </t>
  </si>
  <si>
    <t>Mantenimiento Infraestructura Oracle y Soporte de Bases de Datos y  Servidores  de Aplicaciones</t>
  </si>
  <si>
    <t>Mantenimiento preventivo y correctivo para Impresora para pruebas y vistos buenos (Xerox C70)</t>
  </si>
  <si>
    <t>Recargo de Extintores</t>
  </si>
  <si>
    <t>Mantenimiento de Equipos Consultorio Terapia Física</t>
  </si>
  <si>
    <t>Pinturas y Diluyentes</t>
  </si>
  <si>
    <t>Alcohol ISO propílico</t>
  </si>
  <si>
    <t>Tintas</t>
  </si>
  <si>
    <t>Revelador de Planchas</t>
  </si>
  <si>
    <t>Cinta de Empaque</t>
  </si>
  <si>
    <t>Dispensadores de Jabón Liquido y Papel Higiénico</t>
  </si>
  <si>
    <t>Jabón Liquido</t>
  </si>
  <si>
    <t>Derecho de soporte y actualización de licencias de software e infraestructura de equipos ORACLE</t>
  </si>
  <si>
    <t>Garantías de Participación en Concursos por medio de SICOP</t>
  </si>
  <si>
    <t xml:space="preserve">Planchas </t>
  </si>
  <si>
    <t>I, II</t>
  </si>
  <si>
    <t>Continuidad al Sistema de Mensajería de Texto</t>
  </si>
  <si>
    <t>1.03.06</t>
  </si>
  <si>
    <t>Servicio de Vigilancia</t>
  </si>
  <si>
    <t>Aseo y Limpieza</t>
  </si>
  <si>
    <t>Servicio de Guarda Documentos</t>
  </si>
  <si>
    <t>1.06.01</t>
  </si>
  <si>
    <t>Seguros</t>
  </si>
  <si>
    <t>Riesgos de Trabajo</t>
  </si>
  <si>
    <t>Seguros Incendio</t>
  </si>
  <si>
    <t>Póliza de seguros para el equipo de computo</t>
  </si>
  <si>
    <t>Póliza de responsabilidad civil</t>
  </si>
  <si>
    <t>Póliza de Montacargas</t>
  </si>
  <si>
    <t xml:space="preserve">Póliza de Valores en Tránsito </t>
  </si>
  <si>
    <t>Póliza de seguros Flotilla Vehicular</t>
  </si>
  <si>
    <t xml:space="preserve">Recursos Humanos </t>
  </si>
  <si>
    <t>1.08.04</t>
  </si>
  <si>
    <t>Mantenimiento de sistemas de extracción de aire</t>
  </si>
  <si>
    <t>Mantenimiento de elevador eléctrico  y elevador del edificio</t>
  </si>
  <si>
    <t>Contrato de Mantenimiento preventivo y correctivo para Impresora Digital Accurio 6100</t>
  </si>
  <si>
    <t>Mantenimiento de Licenciamiento y de Programas Preps de Imposición</t>
  </si>
  <si>
    <t>Timbres fiscales</t>
  </si>
  <si>
    <t>Combustibles Flotilla de Vehículos  y Monta Cargas</t>
  </si>
  <si>
    <t>Toner Xerox C70 (cartuchos)</t>
  </si>
  <si>
    <t>Repuestos (Computadoras Macintosh por demanda)</t>
  </si>
  <si>
    <t>Bolsas para recolección de residuos especiales para los puntos ecológicos</t>
  </si>
  <si>
    <t>II, III</t>
  </si>
  <si>
    <t>III</t>
  </si>
  <si>
    <t>Contrato de servicio líneas en oficina del Registro Nacional</t>
  </si>
  <si>
    <t>Continuidad  de Planes Telefónicos</t>
  </si>
  <si>
    <t>.</t>
  </si>
  <si>
    <t>Post-Prensa</t>
  </si>
  <si>
    <t>Financiero Previsión (Dirección General)</t>
  </si>
  <si>
    <t>Financiero-Previsión (Asesoría Legal)</t>
  </si>
  <si>
    <t>Contrato de Mantenimiento de maquinas dobladoras máqunas para encuadernación y los compresores, mantenimiento de guillotinas</t>
  </si>
  <si>
    <t>Prensa</t>
  </si>
  <si>
    <t>Pre-prensa</t>
  </si>
  <si>
    <t>Mantenimiento preventivo y correctivo del Montacargas</t>
  </si>
  <si>
    <t>Contratación de un Taller automotriz</t>
  </si>
  <si>
    <t>Mantenimiento preventivo, correctivo y evolutivo de la web y app</t>
  </si>
  <si>
    <t>Contrato para servicio de sofware de mesa de ayuda en nube Fresh Desk  Interhand</t>
  </si>
  <si>
    <t xml:space="preserve">Dar mantenimiento a los plataformas actuales para desarrollo y publicación de los Diarios oficiales. </t>
  </si>
  <si>
    <t>Contrato de mantenimiento preventico y correctivo para escaneres y impresoras de punto de venta</t>
  </si>
  <si>
    <t>Pre-Prensa</t>
  </si>
  <si>
    <t>Financiero (Mercadeo)</t>
  </si>
  <si>
    <t>Aceites y Lubricantes: Grasas de Lubricación para máquinas Offset's</t>
  </si>
  <si>
    <t xml:space="preserve">Repuestos Eléctricos para las maquinas Dobladoras  y  Encudernadoras </t>
  </si>
  <si>
    <t>Plástico para Paletizar y Laminar</t>
  </si>
  <si>
    <t>lija 400 y lija de agua</t>
  </si>
  <si>
    <t>Repuestos y sustitución de componentes de equipos de Terapia   Fìsica</t>
  </si>
  <si>
    <t>Repuestos equipo de computo</t>
  </si>
  <si>
    <t xml:space="preserve">Repuestos para Guillotina y maquinas Dobladoras  y  Encudernadoras </t>
  </si>
  <si>
    <t>Resortes Cola blanca, roja granulada</t>
  </si>
  <si>
    <t>Firmas Digitales</t>
  </si>
  <si>
    <t xml:space="preserve">Materiales de Oficina </t>
  </si>
  <si>
    <t>Dirección Administ Financiera</t>
  </si>
  <si>
    <t>Uniformes (Todas las Unidades)</t>
  </si>
  <si>
    <t>Mascarillas para todos los funcionarios</t>
  </si>
  <si>
    <t>Crema Desengrasante y limpiador de planchas</t>
  </si>
  <si>
    <t xml:space="preserve">Post-Prensa </t>
  </si>
  <si>
    <t>Impresoras punto de venta</t>
  </si>
  <si>
    <t>Licenciamiento de Microsoft Servidores y Bases de Datos SQLServer utilizados en la Infraestructura Web</t>
  </si>
  <si>
    <t>Promoción y divulgación</t>
  </si>
  <si>
    <t xml:space="preserve">Aceites y Lubricantes, Grasa Alta Temperatura, Aceite Perma y Aceite WD 40 </t>
  </si>
  <si>
    <t>2.01.99</t>
  </si>
  <si>
    <t>Otros productos químicos y conexos</t>
  </si>
  <si>
    <t>Fijador de planchas</t>
  </si>
  <si>
    <t>Limpiador de inmersores y tuberías speed master</t>
  </si>
  <si>
    <t>Maquinaria y equipo para la producción</t>
  </si>
  <si>
    <t>PLAN DE COMPRAS 2022</t>
  </si>
  <si>
    <t>II, III, IV</t>
  </si>
  <si>
    <t>I, III</t>
  </si>
  <si>
    <t>IV</t>
  </si>
  <si>
    <t>I, II, III</t>
  </si>
  <si>
    <t>II, III,</t>
  </si>
</sst>
</file>

<file path=xl/styles.xml><?xml version="1.0" encoding="utf-8"?>
<styleSheet xmlns="http://schemas.openxmlformats.org/spreadsheetml/2006/main">
  <numFmts count="58">
    <numFmt numFmtId="5" formatCode="&quot;¢&quot;#,##0;\-&quot;¢&quot;#,##0"/>
    <numFmt numFmtId="6" formatCode="&quot;¢&quot;#,##0;[Red]\-&quot;¢&quot;#,##0"/>
    <numFmt numFmtId="7" formatCode="&quot;¢&quot;#,##0.00;\-&quot;¢&quot;#,##0.00"/>
    <numFmt numFmtId="8" formatCode="&quot;¢&quot;#,##0.00;[Red]\-&quot;¢&quot;#,##0.00"/>
    <numFmt numFmtId="42" formatCode="_-&quot;¢&quot;* #,##0_-;\-&quot;¢&quot;* #,##0_-;_-&quot;¢&quot;* &quot;-&quot;_-;_-@_-"/>
    <numFmt numFmtId="41" formatCode="_-* #,##0_-;\-* #,##0_-;_-* &quot;-&quot;_-;_-@_-"/>
    <numFmt numFmtId="44" formatCode="_-&quot;¢&quot;* #,##0.00_-;\-&quot;¢&quot;* #,##0.00_-;_-&quot;¢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¢&quot;#,##0_);\(&quot;¢&quot;#,##0\)"/>
    <numFmt numFmtId="171" formatCode="&quot;¢&quot;#,##0_);[Red]\(&quot;¢&quot;#,##0\)"/>
    <numFmt numFmtId="172" formatCode="&quot;¢&quot;#,##0.00_);\(&quot;¢&quot;#,##0.00\)"/>
    <numFmt numFmtId="173" formatCode="&quot;¢&quot;#,##0.00_);[Red]\(&quot;¢&quot;#,##0.00\)"/>
    <numFmt numFmtId="174" formatCode="_(&quot;¢&quot;* #,##0_);_(&quot;¢&quot;* \(#,##0\);_(&quot;¢&quot;* &quot;-&quot;_);_(@_)"/>
    <numFmt numFmtId="175" formatCode="_(* #,##0_);_(* \(#,##0\);_(* &quot;-&quot;_);_(@_)"/>
    <numFmt numFmtId="176" formatCode="_(&quot;¢&quot;* #,##0.00_);_(&quot;¢&quot;* \(#,##0.00\);_(&quot;¢&quot;* &quot;-&quot;??_);_(@_)"/>
    <numFmt numFmtId="177" formatCode="_(* #,##0.00_);_(* \(#,##0.00\);_(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.00_);_(* \(#,##0.00\);_(* \-??_);_(@_)"/>
    <numFmt numFmtId="193" formatCode="00000"/>
    <numFmt numFmtId="194" formatCode="[$₡-140A]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"/>
    <numFmt numFmtId="200" formatCode="#,##0.000"/>
    <numFmt numFmtId="201" formatCode="#,##0.0000"/>
    <numFmt numFmtId="202" formatCode="_-* #,##0.0\ _€_-;\-* #,##0.0\ _€_-;_-* &quot;-&quot;??\ _€_-;_-@_-"/>
    <numFmt numFmtId="203" formatCode="_-* #,##0\ _€_-;\-* #,##0\ _€_-;_-* &quot;-&quot;??\ _€_-;_-@_-"/>
    <numFmt numFmtId="204" formatCode="#,##0.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140A]dddd\,\ dd&quot; de &quot;mmmm&quot; de &quot;yyyy"/>
    <numFmt numFmtId="208" formatCode="[$-140A]hh:mm:ss\ AM/PM"/>
    <numFmt numFmtId="209" formatCode="&quot;₡&quot;#,##0.00"/>
    <numFmt numFmtId="210" formatCode="_([$€]* #,##0.00_);_([$€]* \(#,##0.00\);_([$€]* &quot;-&quot;??_);_(@_)"/>
    <numFmt numFmtId="211" formatCode="[$-140A]dddd\,\ d\ &quot;de&quot;\ mmmm\ &quot;de&quot;\ yyyy"/>
    <numFmt numFmtId="212" formatCode="00000.0"/>
    <numFmt numFmtId="213" formatCode="&quot;₡&quot;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9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0" fillId="0" borderId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10" xfId="54" applyNumberFormat="1" applyFont="1" applyFill="1" applyBorder="1" applyAlignment="1" applyProtection="1">
      <alignment horizontal="right" vertical="center"/>
      <protection/>
    </xf>
    <xf numFmtId="0" fontId="0" fillId="24" borderId="0" xfId="62" applyFill="1">
      <alignment/>
      <protection/>
    </xf>
    <xf numFmtId="0" fontId="38" fillId="24" borderId="11" xfId="62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 horizontal="left" vertical="center" wrapText="1"/>
    </xf>
    <xf numFmtId="4" fontId="39" fillId="24" borderId="10" xfId="0" applyNumberFormat="1" applyFont="1" applyFill="1" applyBorder="1" applyAlignment="1">
      <alignment horizontal="right" wrapText="1"/>
    </xf>
    <xf numFmtId="0" fontId="0" fillId="24" borderId="0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11" xfId="62" applyFont="1" applyFill="1" applyBorder="1" applyAlignment="1">
      <alignment horizontal="center"/>
      <protection/>
    </xf>
    <xf numFmtId="0" fontId="40" fillId="24" borderId="11" xfId="62" applyFont="1" applyFill="1" applyBorder="1" applyAlignment="1">
      <alignment horizontal="center"/>
      <protection/>
    </xf>
    <xf numFmtId="0" fontId="38" fillId="24" borderId="0" xfId="0" applyFont="1" applyFill="1" applyAlignment="1">
      <alignment horizontal="center" vertical="center" wrapText="1"/>
    </xf>
    <xf numFmtId="0" fontId="41" fillId="24" borderId="11" xfId="62" applyFont="1" applyFill="1" applyBorder="1" applyAlignment="1">
      <alignment horizontal="center" vertical="center" wrapText="1"/>
      <protection/>
    </xf>
    <xf numFmtId="0" fontId="41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2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0" fillId="24" borderId="0" xfId="62" applyFill="1" applyAlignment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23" fillId="24" borderId="0" xfId="62" applyFont="1" applyFill="1" applyAlignment="1">
      <alignment horizontal="center"/>
      <protection/>
    </xf>
    <xf numFmtId="0" fontId="25" fillId="24" borderId="0" xfId="62" applyFont="1" applyFill="1" applyAlignment="1">
      <alignment horizontal="center" vertical="center" wrapText="1"/>
      <protection/>
    </xf>
    <xf numFmtId="0" fontId="28" fillId="24" borderId="0" xfId="62" applyFont="1" applyFill="1">
      <alignment/>
      <protection/>
    </xf>
    <xf numFmtId="0" fontId="28" fillId="24" borderId="0" xfId="0" applyFont="1" applyFill="1" applyAlignment="1">
      <alignment/>
    </xf>
    <xf numFmtId="0" fontId="29" fillId="24" borderId="0" xfId="62" applyFont="1" applyFill="1" applyAlignment="1">
      <alignment horizontal="center" vertical="top" wrapText="1"/>
      <protection/>
    </xf>
    <xf numFmtId="0" fontId="28" fillId="24" borderId="0" xfId="0" applyFont="1" applyFill="1" applyAlignment="1">
      <alignment horizontal="center" vertical="center" wrapText="1"/>
    </xf>
    <xf numFmtId="0" fontId="29" fillId="24" borderId="0" xfId="62" applyFont="1" applyFill="1" applyAlignment="1">
      <alignment horizontal="center" vertical="center" wrapText="1"/>
      <protection/>
    </xf>
    <xf numFmtId="0" fontId="28" fillId="24" borderId="0" xfId="62" applyFont="1" applyFill="1" applyBorder="1">
      <alignment/>
      <protection/>
    </xf>
    <xf numFmtId="0" fontId="28" fillId="24" borderId="11" xfId="62" applyFont="1" applyFill="1" applyBorder="1">
      <alignment/>
      <protection/>
    </xf>
    <xf numFmtId="49" fontId="21" fillId="24" borderId="11" xfId="62" applyNumberFormat="1" applyFont="1" applyFill="1" applyBorder="1" applyAlignment="1">
      <alignment horizontal="center"/>
      <protection/>
    </xf>
    <xf numFmtId="0" fontId="22" fillId="24" borderId="11" xfId="62" applyFont="1" applyFill="1" applyBorder="1" applyAlignment="1">
      <alignment horizontal="center" vertical="center" wrapText="1"/>
      <protection/>
    </xf>
    <xf numFmtId="49" fontId="22" fillId="24" borderId="11" xfId="62" applyNumberFormat="1" applyFont="1" applyFill="1" applyBorder="1" applyAlignment="1">
      <alignment horizontal="center" vertical="center" wrapText="1"/>
      <protection/>
    </xf>
    <xf numFmtId="0" fontId="40" fillId="24" borderId="11" xfId="62" applyFont="1" applyFill="1" applyBorder="1" applyAlignment="1">
      <alignment horizontal="center" vertical="center" wrapText="1"/>
      <protection/>
    </xf>
    <xf numFmtId="0" fontId="22" fillId="24" borderId="10" xfId="62" applyFont="1" applyFill="1" applyBorder="1" applyAlignment="1">
      <alignment horizontal="center" vertical="center" wrapText="1"/>
      <protection/>
    </xf>
    <xf numFmtId="0" fontId="22" fillId="24" borderId="12" xfId="62" applyFont="1" applyFill="1" applyBorder="1" applyAlignment="1">
      <alignment horizontal="center" vertical="center" wrapText="1"/>
      <protection/>
    </xf>
    <xf numFmtId="49" fontId="22" fillId="24" borderId="12" xfId="62" applyNumberFormat="1" applyFont="1" applyFill="1" applyBorder="1" applyAlignment="1">
      <alignment horizontal="center" vertical="center" wrapText="1"/>
      <protection/>
    </xf>
    <xf numFmtId="0" fontId="22" fillId="24" borderId="13" xfId="62" applyFont="1" applyFill="1" applyBorder="1" applyAlignment="1">
      <alignment horizontal="center" vertical="center" wrapText="1"/>
      <protection/>
    </xf>
    <xf numFmtId="0" fontId="42" fillId="24" borderId="11" xfId="62" applyFont="1" applyFill="1" applyBorder="1" applyAlignment="1">
      <alignment horizontal="left" vertical="center" wrapText="1"/>
      <protection/>
    </xf>
    <xf numFmtId="4" fontId="22" fillId="24" borderId="10" xfId="62" applyNumberFormat="1" applyFont="1" applyFill="1" applyBorder="1" applyAlignment="1">
      <alignment horizontal="right" vertical="center"/>
      <protection/>
    </xf>
    <xf numFmtId="0" fontId="38" fillId="24" borderId="11" xfId="0" applyFont="1" applyFill="1" applyBorder="1" applyAlignment="1">
      <alignment horizontal="center" vertical="center" wrapText="1"/>
    </xf>
    <xf numFmtId="0" fontId="20" fillId="24" borderId="11" xfId="62" applyFont="1" applyFill="1" applyBorder="1" applyAlignment="1">
      <alignment horizontal="center" vertical="center" wrapText="1"/>
      <protection/>
    </xf>
    <xf numFmtId="4" fontId="27" fillId="24" borderId="10" xfId="0" applyNumberFormat="1" applyFont="1" applyFill="1" applyBorder="1" applyAlignment="1">
      <alignment horizontal="right" vertical="center" wrapText="1"/>
    </xf>
    <xf numFmtId="49" fontId="43" fillId="24" borderId="11" xfId="62" applyNumberFormat="1" applyFont="1" applyFill="1" applyBorder="1" applyAlignment="1">
      <alignment horizontal="center" vertical="center" wrapText="1"/>
      <protection/>
    </xf>
    <xf numFmtId="49" fontId="38" fillId="24" borderId="11" xfId="62" applyNumberFormat="1" applyFont="1" applyFill="1" applyBorder="1" applyAlignment="1">
      <alignment horizontal="center" vertical="center" wrapText="1"/>
      <protection/>
    </xf>
    <xf numFmtId="0" fontId="27" fillId="24" borderId="11" xfId="62" applyFont="1" applyFill="1" applyBorder="1" applyAlignment="1">
      <alignment horizontal="center" vertical="center"/>
      <protection/>
    </xf>
    <xf numFmtId="1" fontId="38" fillId="24" borderId="11" xfId="62" applyNumberFormat="1" applyFont="1" applyFill="1" applyBorder="1" applyAlignment="1">
      <alignment horizontal="center" vertical="center" wrapText="1"/>
      <protection/>
    </xf>
    <xf numFmtId="0" fontId="43" fillId="24" borderId="11" xfId="62" applyFont="1" applyFill="1" applyBorder="1" applyAlignment="1">
      <alignment horizontal="center" vertical="center" wrapText="1"/>
      <protection/>
    </xf>
    <xf numFmtId="4" fontId="23" fillId="24" borderId="10" xfId="62" applyNumberFormat="1" applyFont="1" applyFill="1" applyBorder="1" applyAlignment="1">
      <alignment horizontal="right" vertical="center"/>
      <protection/>
    </xf>
    <xf numFmtId="0" fontId="27" fillId="24" borderId="11" xfId="62" applyFont="1" applyFill="1" applyBorder="1" applyAlignment="1">
      <alignment horizontal="center" vertical="center" wrapText="1"/>
      <protection/>
    </xf>
    <xf numFmtId="3" fontId="38" fillId="24" borderId="11" xfId="62" applyNumberFormat="1" applyFont="1" applyFill="1" applyBorder="1" applyAlignment="1">
      <alignment horizontal="center" vertical="center"/>
      <protection/>
    </xf>
    <xf numFmtId="0" fontId="0" fillId="24" borderId="11" xfId="62" applyFont="1" applyFill="1" applyBorder="1" applyAlignment="1">
      <alignment horizontal="center" vertical="center"/>
      <protection/>
    </xf>
    <xf numFmtId="1" fontId="38" fillId="24" borderId="11" xfId="62" applyNumberFormat="1" applyFont="1" applyFill="1" applyBorder="1" applyAlignment="1">
      <alignment horizontal="center" vertical="center"/>
      <protection/>
    </xf>
    <xf numFmtId="0" fontId="38" fillId="24" borderId="11" xfId="62" applyFont="1" applyFill="1" applyBorder="1" applyAlignment="1">
      <alignment horizontal="center" vertical="center"/>
      <protection/>
    </xf>
    <xf numFmtId="1" fontId="27" fillId="24" borderId="11" xfId="62" applyNumberFormat="1" applyFont="1" applyFill="1" applyBorder="1" applyAlignment="1">
      <alignment horizontal="center" vertical="center"/>
      <protection/>
    </xf>
    <xf numFmtId="1" fontId="27" fillId="24" borderId="11" xfId="62" applyNumberFormat="1" applyFont="1" applyFill="1" applyBorder="1" applyAlignment="1">
      <alignment horizontal="center" vertical="center" wrapText="1"/>
      <protection/>
    </xf>
    <xf numFmtId="4" fontId="22" fillId="24" borderId="10" xfId="62" applyNumberFormat="1" applyFont="1" applyFill="1" applyBorder="1" applyAlignment="1">
      <alignment horizontal="right" vertical="center" wrapText="1"/>
      <protection/>
    </xf>
    <xf numFmtId="4" fontId="23" fillId="24" borderId="10" xfId="62" applyNumberFormat="1" applyFont="1" applyFill="1" applyBorder="1" applyAlignment="1">
      <alignment horizontal="right" vertical="center" wrapText="1"/>
      <protection/>
    </xf>
    <xf numFmtId="4" fontId="23" fillId="24" borderId="10" xfId="62" applyNumberFormat="1" applyFont="1" applyFill="1" applyBorder="1" applyAlignment="1">
      <alignment vertical="center"/>
      <protection/>
    </xf>
    <xf numFmtId="0" fontId="43" fillId="24" borderId="11" xfId="62" applyFont="1" applyFill="1" applyBorder="1" applyAlignment="1">
      <alignment horizontal="center" vertical="center"/>
      <protection/>
    </xf>
    <xf numFmtId="4" fontId="23" fillId="24" borderId="10" xfId="62" applyNumberFormat="1" applyFont="1" applyFill="1" applyBorder="1" applyAlignment="1">
      <alignment vertical="center" wrapText="1"/>
      <protection/>
    </xf>
    <xf numFmtId="0" fontId="44" fillId="24" borderId="11" xfId="6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4" fontId="22" fillId="24" borderId="10" xfId="62" applyNumberFormat="1" applyFont="1" applyFill="1" applyBorder="1" applyAlignment="1">
      <alignment vertical="center" wrapText="1"/>
      <protection/>
    </xf>
    <xf numFmtId="4" fontId="27" fillId="24" borderId="10" xfId="62" applyNumberFormat="1" applyFont="1" applyFill="1" applyBorder="1" applyAlignment="1">
      <alignment vertical="center"/>
      <protection/>
    </xf>
    <xf numFmtId="4" fontId="27" fillId="24" borderId="10" xfId="62" applyNumberFormat="1" applyFont="1" applyFill="1" applyBorder="1" applyAlignment="1">
      <alignment vertical="center" wrapText="1"/>
      <protection/>
    </xf>
    <xf numFmtId="193" fontId="27" fillId="24" borderId="11" xfId="62" applyNumberFormat="1" applyFont="1" applyFill="1" applyBorder="1" applyAlignment="1">
      <alignment horizontal="center" vertical="center"/>
      <protection/>
    </xf>
    <xf numFmtId="0" fontId="27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2" fillId="24" borderId="11" xfId="62" applyFont="1" applyFill="1" applyBorder="1" applyAlignment="1">
      <alignment horizontal="center" vertical="center"/>
      <protection/>
    </xf>
    <xf numFmtId="1" fontId="0" fillId="24" borderId="11" xfId="62" applyNumberFormat="1" applyFont="1" applyFill="1" applyBorder="1" applyAlignment="1">
      <alignment horizontal="center" vertical="center"/>
      <protection/>
    </xf>
    <xf numFmtId="0" fontId="27" fillId="24" borderId="11" xfId="62" applyFont="1" applyFill="1" applyBorder="1" applyAlignment="1" applyProtection="1">
      <alignment horizontal="center" vertical="center"/>
      <protection locked="0"/>
    </xf>
    <xf numFmtId="1" fontId="27" fillId="24" borderId="11" xfId="62" applyNumberFormat="1" applyFont="1" applyFill="1" applyBorder="1" applyAlignment="1" applyProtection="1">
      <alignment horizontal="center" vertical="center"/>
      <protection locked="0"/>
    </xf>
    <xf numFmtId="4" fontId="23" fillId="24" borderId="10" xfId="54" applyNumberFormat="1" applyFont="1" applyFill="1" applyBorder="1" applyAlignment="1" applyProtection="1">
      <alignment horizontal="right" vertical="center"/>
      <protection/>
    </xf>
    <xf numFmtId="0" fontId="27" fillId="24" borderId="11" xfId="0" applyFont="1" applyFill="1" applyBorder="1" applyAlignment="1">
      <alignment horizontal="center" vertical="center"/>
    </xf>
    <xf numFmtId="4" fontId="27" fillId="24" borderId="11" xfId="0" applyNumberFormat="1" applyFont="1" applyFill="1" applyBorder="1" applyAlignment="1">
      <alignment horizontal="right" vertical="center" wrapText="1"/>
    </xf>
    <xf numFmtId="193" fontId="27" fillId="24" borderId="11" xfId="62" applyNumberFormat="1" applyFont="1" applyFill="1" applyBorder="1" applyAlignment="1">
      <alignment horizontal="center"/>
      <protection/>
    </xf>
    <xf numFmtId="1" fontId="27" fillId="24" borderId="11" xfId="62" applyNumberFormat="1" applyFont="1" applyFill="1" applyBorder="1" applyAlignment="1">
      <alignment horizontal="center"/>
      <protection/>
    </xf>
    <xf numFmtId="49" fontId="27" fillId="24" borderId="0" xfId="0" applyNumberFormat="1" applyFont="1" applyFill="1" applyAlignment="1">
      <alignment/>
    </xf>
    <xf numFmtId="0" fontId="43" fillId="24" borderId="0" xfId="62" applyFont="1" applyFill="1" applyBorder="1" applyAlignment="1">
      <alignment horizontal="center" vertical="top" wrapText="1"/>
      <protection/>
    </xf>
    <xf numFmtId="4" fontId="45" fillId="24" borderId="0" xfId="62" applyNumberFormat="1" applyFont="1" applyFill="1" applyBorder="1" applyAlignment="1">
      <alignment vertical="center"/>
      <protection/>
    </xf>
    <xf numFmtId="1" fontId="0" fillId="24" borderId="11" xfId="62" applyNumberFormat="1" applyFont="1" applyFill="1" applyBorder="1" applyAlignment="1">
      <alignment horizontal="right" vertical="center"/>
      <protection/>
    </xf>
    <xf numFmtId="0" fontId="43" fillId="24" borderId="11" xfId="62" applyFont="1" applyFill="1" applyBorder="1" applyAlignment="1">
      <alignment horizontal="left" vertical="center" wrapText="1"/>
      <protection/>
    </xf>
    <xf numFmtId="1" fontId="38" fillId="24" borderId="11" xfId="62" applyNumberFormat="1" applyFont="1" applyFill="1" applyBorder="1" applyAlignment="1">
      <alignment horizontal="left" vertical="center"/>
      <protection/>
    </xf>
    <xf numFmtId="4" fontId="38" fillId="24" borderId="10" xfId="0" applyNumberFormat="1" applyFont="1" applyFill="1" applyBorder="1" applyAlignment="1">
      <alignment horizontal="right" vertical="center" wrapText="1"/>
    </xf>
    <xf numFmtId="4" fontId="39" fillId="24" borderId="10" xfId="62" applyNumberFormat="1" applyFont="1" applyFill="1" applyBorder="1" applyAlignment="1">
      <alignment horizontal="right" vertical="center"/>
      <protection/>
    </xf>
    <xf numFmtId="4" fontId="39" fillId="24" borderId="10" xfId="0" applyNumberFormat="1" applyFont="1" applyFill="1" applyBorder="1" applyAlignment="1">
      <alignment horizontal="right" vertical="center" wrapText="1"/>
    </xf>
    <xf numFmtId="0" fontId="27" fillId="24" borderId="14" xfId="62" applyFont="1" applyFill="1" applyBorder="1" applyAlignment="1">
      <alignment horizontal="center" vertical="center" wrapText="1"/>
      <protection/>
    </xf>
    <xf numFmtId="1" fontId="27" fillId="24" borderId="14" xfId="62" applyNumberFormat="1" applyFont="1" applyFill="1" applyBorder="1" applyAlignment="1">
      <alignment horizontal="center" vertical="center" wrapText="1"/>
      <protection/>
    </xf>
    <xf numFmtId="0" fontId="38" fillId="24" borderId="14" xfId="0" applyFont="1" applyFill="1" applyBorder="1" applyAlignment="1">
      <alignment horizontal="center" vertical="center" wrapText="1"/>
    </xf>
    <xf numFmtId="4" fontId="23" fillId="24" borderId="15" xfId="62" applyNumberFormat="1" applyFont="1" applyFill="1" applyBorder="1" applyAlignment="1">
      <alignment vertical="center" wrapText="1"/>
      <protection/>
    </xf>
    <xf numFmtId="0" fontId="27" fillId="24" borderId="12" xfId="62" applyFont="1" applyFill="1" applyBorder="1" applyAlignment="1" applyProtection="1">
      <alignment horizontal="center" vertical="center"/>
      <protection locked="0"/>
    </xf>
    <xf numFmtId="1" fontId="27" fillId="24" borderId="12" xfId="62" applyNumberFormat="1" applyFont="1" applyFill="1" applyBorder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 wrapText="1"/>
    </xf>
    <xf numFmtId="4" fontId="23" fillId="24" borderId="13" xfId="62" applyNumberFormat="1" applyFont="1" applyFill="1" applyBorder="1" applyAlignment="1" applyProtection="1">
      <alignment horizontal="right" vertical="center"/>
      <protection locked="0"/>
    </xf>
    <xf numFmtId="4" fontId="23" fillId="24" borderId="10" xfId="0" applyNumberFormat="1" applyFont="1" applyFill="1" applyBorder="1" applyAlignment="1">
      <alignment horizontal="right" vertical="center" wrapText="1"/>
    </xf>
    <xf numFmtId="0" fontId="28" fillId="24" borderId="11" xfId="0" applyFont="1" applyFill="1" applyBorder="1" applyAlignment="1">
      <alignment/>
    </xf>
    <xf numFmtId="0" fontId="28" fillId="24" borderId="16" xfId="62" applyFont="1" applyFill="1" applyBorder="1">
      <alignment/>
      <protection/>
    </xf>
    <xf numFmtId="4" fontId="27" fillId="24" borderId="0" xfId="62" applyNumberFormat="1" applyFont="1" applyFill="1" applyBorder="1" applyAlignment="1">
      <alignment vertical="center" wrapText="1"/>
      <protection/>
    </xf>
    <xf numFmtId="0" fontId="41" fillId="24" borderId="17" xfId="62" applyFont="1" applyFill="1" applyBorder="1" applyAlignment="1">
      <alignment horizontal="center" vertical="center" wrapText="1"/>
      <protection/>
    </xf>
    <xf numFmtId="4" fontId="39" fillId="24" borderId="10" xfId="62" applyNumberFormat="1" applyFont="1" applyFill="1" applyBorder="1" applyAlignment="1">
      <alignment vertical="center" wrapText="1"/>
      <protection/>
    </xf>
    <xf numFmtId="0" fontId="41" fillId="24" borderId="0" xfId="0" applyFont="1" applyFill="1" applyBorder="1" applyAlignment="1">
      <alignment horizontal="center" vertical="center" wrapText="1"/>
    </xf>
    <xf numFmtId="4" fontId="41" fillId="24" borderId="0" xfId="62" applyNumberFormat="1" applyFont="1" applyFill="1" applyBorder="1" applyAlignment="1">
      <alignment horizontal="center" vertical="center" wrapText="1"/>
      <protection/>
    </xf>
    <xf numFmtId="4" fontId="39" fillId="24" borderId="10" xfId="54" applyNumberFormat="1" applyFont="1" applyFill="1" applyBorder="1" applyAlignment="1" applyProtection="1">
      <alignment horizontal="right" vertical="center"/>
      <protection/>
    </xf>
    <xf numFmtId="193" fontId="23" fillId="24" borderId="11" xfId="62" applyNumberFormat="1" applyFont="1" applyFill="1" applyBorder="1" applyAlignment="1">
      <alignment horizontal="right" vertical="center"/>
      <protection/>
    </xf>
    <xf numFmtId="193" fontId="23" fillId="25" borderId="11" xfId="62" applyNumberFormat="1" applyFont="1" applyFill="1" applyBorder="1" applyAlignment="1">
      <alignment horizontal="center" vertical="center" wrapText="1"/>
      <protection/>
    </xf>
    <xf numFmtId="193" fontId="23" fillId="24" borderId="12" xfId="62" applyNumberFormat="1" applyFont="1" applyFill="1" applyBorder="1" applyAlignment="1">
      <alignment horizontal="center" vertical="center" wrapText="1"/>
      <protection/>
    </xf>
    <xf numFmtId="193" fontId="30" fillId="24" borderId="11" xfId="62" applyNumberFormat="1" applyFont="1" applyFill="1" applyBorder="1" applyAlignment="1">
      <alignment horizontal="right" vertical="center"/>
      <protection/>
    </xf>
    <xf numFmtId="1" fontId="23" fillId="24" borderId="11" xfId="62" applyNumberFormat="1" applyFont="1" applyFill="1" applyBorder="1" applyAlignment="1">
      <alignment horizontal="right" vertical="center"/>
      <protection/>
    </xf>
    <xf numFmtId="1" fontId="23" fillId="24" borderId="11" xfId="62" applyNumberFormat="1" applyFont="1" applyFill="1" applyBorder="1" applyAlignment="1">
      <alignment horizontal="center" vertical="center"/>
      <protection/>
    </xf>
    <xf numFmtId="1" fontId="0" fillId="24" borderId="11" xfId="62" applyNumberFormat="1" applyFont="1" applyFill="1" applyBorder="1" applyAlignment="1">
      <alignment horizontal="right"/>
      <protection/>
    </xf>
    <xf numFmtId="0" fontId="23" fillId="24" borderId="11" xfId="62" applyFont="1" applyFill="1" applyBorder="1" applyAlignment="1">
      <alignment horizontal="left" vertical="center" wrapText="1"/>
      <protection/>
    </xf>
    <xf numFmtId="49" fontId="23" fillId="24" borderId="11" xfId="62" applyNumberFormat="1" applyFont="1" applyFill="1" applyBorder="1" applyAlignment="1">
      <alignment horizontal="right" vertical="center"/>
      <protection/>
    </xf>
    <xf numFmtId="193" fontId="0" fillId="24" borderId="11" xfId="62" applyNumberFormat="1" applyFont="1" applyFill="1" applyBorder="1" applyAlignment="1">
      <alignment horizontal="right" vertical="center"/>
      <protection/>
    </xf>
    <xf numFmtId="193" fontId="0" fillId="24" borderId="11" xfId="62" applyNumberFormat="1" applyFont="1" applyFill="1" applyBorder="1" applyAlignment="1">
      <alignment horizontal="right" vertical="center" wrapText="1"/>
      <protection/>
    </xf>
    <xf numFmtId="4" fontId="27" fillId="24" borderId="0" xfId="0" applyNumberFormat="1" applyFont="1" applyFill="1" applyBorder="1" applyAlignment="1">
      <alignment horizontal="right" vertical="center" wrapText="1"/>
    </xf>
    <xf numFmtId="1" fontId="39" fillId="24" borderId="11" xfId="62" applyNumberFormat="1" applyFont="1" applyFill="1" applyBorder="1" applyAlignment="1">
      <alignment horizontal="center" vertical="center"/>
      <protection/>
    </xf>
    <xf numFmtId="1" fontId="23" fillId="24" borderId="11" xfId="62" applyNumberFormat="1" applyFont="1" applyFill="1" applyBorder="1" applyAlignment="1">
      <alignment horizontal="center" vertical="center" wrapText="1"/>
      <protection/>
    </xf>
    <xf numFmtId="1" fontId="40" fillId="24" borderId="11" xfId="62" applyNumberFormat="1" applyFont="1" applyFill="1" applyBorder="1" applyAlignment="1">
      <alignment horizontal="center" vertical="center"/>
      <protection/>
    </xf>
    <xf numFmtId="209" fontId="21" fillId="26" borderId="10" xfId="0" applyNumberFormat="1" applyFont="1" applyFill="1" applyBorder="1" applyAlignment="1">
      <alignment horizontal="right" vertical="center" wrapText="1"/>
    </xf>
    <xf numFmtId="1" fontId="0" fillId="24" borderId="11" xfId="62" applyNumberFormat="1" applyFont="1" applyFill="1" applyBorder="1" applyAlignment="1">
      <alignment horizontal="center" vertical="center" wrapText="1"/>
      <protection/>
    </xf>
    <xf numFmtId="4" fontId="0" fillId="24" borderId="11" xfId="0" applyNumberFormat="1" applyFont="1" applyFill="1" applyBorder="1" applyAlignment="1">
      <alignment vertical="center" wrapText="1"/>
    </xf>
    <xf numFmtId="1" fontId="23" fillId="24" borderId="14" xfId="62" applyNumberFormat="1" applyFont="1" applyFill="1" applyBorder="1" applyAlignment="1">
      <alignment horizontal="right" vertical="center"/>
      <protection/>
    </xf>
    <xf numFmtId="1" fontId="23" fillId="24" borderId="12" xfId="62" applyNumberFormat="1" applyFont="1" applyFill="1" applyBorder="1" applyAlignment="1">
      <alignment horizontal="right" vertical="center"/>
      <protection/>
    </xf>
    <xf numFmtId="1" fontId="38" fillId="24" borderId="11" xfId="62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vertical="center"/>
    </xf>
    <xf numFmtId="0" fontId="26" fillId="24" borderId="11" xfId="62" applyNumberFormat="1" applyFont="1" applyFill="1" applyBorder="1" applyAlignment="1">
      <alignment horizontal="center" vertical="top" wrapText="1"/>
      <protection/>
    </xf>
    <xf numFmtId="0" fontId="22" fillId="24" borderId="11" xfId="62" applyNumberFormat="1" applyFont="1" applyFill="1" applyBorder="1" applyAlignment="1">
      <alignment horizontal="center" vertical="center" wrapText="1"/>
      <protection/>
    </xf>
    <xf numFmtId="0" fontId="46" fillId="24" borderId="12" xfId="62" applyFont="1" applyFill="1" applyBorder="1" applyAlignment="1">
      <alignment horizontal="center" vertical="center" wrapText="1"/>
      <protection/>
    </xf>
    <xf numFmtId="0" fontId="22" fillId="25" borderId="11" xfId="62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 vertical="center" wrapText="1"/>
    </xf>
    <xf numFmtId="0" fontId="22" fillId="24" borderId="12" xfId="62" applyFont="1" applyFill="1" applyBorder="1" applyAlignment="1">
      <alignment horizontal="left" vertical="center" wrapText="1"/>
      <protection/>
    </xf>
    <xf numFmtId="0" fontId="46" fillId="24" borderId="11" xfId="62" applyFont="1" applyFill="1" applyBorder="1" applyAlignment="1">
      <alignment horizontal="center" vertical="center" wrapText="1"/>
      <protection/>
    </xf>
    <xf numFmtId="0" fontId="31" fillId="24" borderId="0" xfId="62" applyFont="1" applyFill="1" applyBorder="1" applyAlignment="1">
      <alignment horizontal="left" vertical="center" wrapText="1"/>
      <protection/>
    </xf>
    <xf numFmtId="0" fontId="23" fillId="24" borderId="16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27" fillId="24" borderId="11" xfId="62" applyFont="1" applyFill="1" applyBorder="1" applyAlignment="1">
      <alignment horizontal="left" vertical="center" wrapText="1"/>
      <protection/>
    </xf>
    <xf numFmtId="0" fontId="27" fillId="24" borderId="0" xfId="62" applyFont="1" applyFill="1" applyBorder="1" applyAlignment="1">
      <alignment horizontal="left" vertical="center" wrapText="1"/>
      <protection/>
    </xf>
    <xf numFmtId="0" fontId="22" fillId="24" borderId="0" xfId="62" applyFont="1" applyFill="1" applyBorder="1" applyAlignment="1">
      <alignment horizontal="left" vertical="center" wrapText="1"/>
      <protection/>
    </xf>
    <xf numFmtId="0" fontId="27" fillId="24" borderId="16" xfId="62" applyFont="1" applyFill="1" applyBorder="1" applyAlignment="1">
      <alignment horizontal="left" vertical="center" wrapText="1"/>
      <protection/>
    </xf>
    <xf numFmtId="0" fontId="22" fillId="24" borderId="11" xfId="62" applyFont="1" applyFill="1" applyBorder="1" applyAlignment="1">
      <alignment horizontal="left" vertical="center" wrapText="1"/>
      <protection/>
    </xf>
    <xf numFmtId="0" fontId="27" fillId="24" borderId="11" xfId="0" applyFont="1" applyFill="1" applyBorder="1" applyAlignment="1">
      <alignment horizontal="left" vertical="center" wrapText="1"/>
    </xf>
    <xf numFmtId="4" fontId="46" fillId="24" borderId="11" xfId="0" applyNumberFormat="1" applyFont="1" applyFill="1" applyBorder="1" applyAlignment="1">
      <alignment horizontal="center" vertical="center" wrapText="1"/>
    </xf>
    <xf numFmtId="0" fontId="38" fillId="24" borderId="11" xfId="62" applyFont="1" applyFill="1" applyBorder="1" applyAlignment="1">
      <alignment horizontal="left" vertical="center" wrapText="1"/>
      <protection/>
    </xf>
    <xf numFmtId="193" fontId="22" fillId="24" borderId="11" xfId="62" applyNumberFormat="1" applyFont="1" applyFill="1" applyBorder="1" applyAlignment="1">
      <alignment horizontal="left" vertical="center" wrapText="1"/>
      <protection/>
    </xf>
    <xf numFmtId="0" fontId="20" fillId="24" borderId="11" xfId="62" applyFont="1" applyFill="1" applyBorder="1" applyAlignment="1">
      <alignment vertical="center"/>
      <protection/>
    </xf>
    <xf numFmtId="0" fontId="21" fillId="24" borderId="10" xfId="62" applyFont="1" applyFill="1" applyBorder="1" applyAlignment="1">
      <alignment horizontal="left" vertical="center" wrapText="1"/>
      <protection/>
    </xf>
    <xf numFmtId="0" fontId="21" fillId="24" borderId="11" xfId="62" applyFont="1" applyFill="1" applyBorder="1" applyAlignment="1">
      <alignment horizontal="left" vertical="center" wrapText="1"/>
      <protection/>
    </xf>
    <xf numFmtId="0" fontId="0" fillId="24" borderId="11" xfId="62" applyFont="1" applyFill="1" applyBorder="1" applyAlignment="1">
      <alignment vertical="center"/>
      <protection/>
    </xf>
    <xf numFmtId="0" fontId="20" fillId="24" borderId="0" xfId="62" applyFont="1" applyFill="1" applyBorder="1" applyAlignment="1">
      <alignment horizontal="center" vertical="center" wrapText="1"/>
      <protection/>
    </xf>
    <xf numFmtId="0" fontId="20" fillId="24" borderId="14" xfId="62" applyFont="1" applyFill="1" applyBorder="1" applyAlignment="1">
      <alignment horizontal="center" vertical="center" wrapText="1"/>
      <protection/>
    </xf>
    <xf numFmtId="0" fontId="22" fillId="24" borderId="14" xfId="62" applyFont="1" applyFill="1" applyBorder="1" applyAlignment="1">
      <alignment horizontal="left" vertical="center" wrapText="1"/>
      <protection/>
    </xf>
    <xf numFmtId="0" fontId="0" fillId="24" borderId="11" xfId="0" applyFont="1" applyFill="1" applyBorder="1" applyAlignment="1">
      <alignment/>
    </xf>
    <xf numFmtId="0" fontId="20" fillId="24" borderId="12" xfId="62" applyFont="1" applyFill="1" applyBorder="1" applyAlignment="1">
      <alignment horizontal="center" vertical="center" wrapText="1"/>
      <protection/>
    </xf>
    <xf numFmtId="0" fontId="23" fillId="24" borderId="12" xfId="62" applyFont="1" applyFill="1" applyBorder="1" applyAlignment="1">
      <alignment horizontal="left" vertical="center" wrapText="1"/>
      <protection/>
    </xf>
    <xf numFmtId="0" fontId="20" fillId="24" borderId="10" xfId="62" applyFont="1" applyFill="1" applyBorder="1" applyAlignment="1">
      <alignment horizontal="center" vertical="center" wrapText="1"/>
      <protection/>
    </xf>
    <xf numFmtId="0" fontId="22" fillId="24" borderId="11" xfId="62" applyFont="1" applyFill="1" applyBorder="1" applyAlignment="1">
      <alignment vertical="center"/>
      <protection/>
    </xf>
    <xf numFmtId="193" fontId="23" fillId="24" borderId="11" xfId="62" applyNumberFormat="1" applyFont="1" applyFill="1" applyBorder="1" applyAlignment="1">
      <alignment horizontal="left" vertical="center" wrapText="1"/>
      <protection/>
    </xf>
    <xf numFmtId="0" fontId="0" fillId="24" borderId="0" xfId="0" applyFont="1" applyFill="1" applyAlignment="1">
      <alignment horizontal="left" vertical="center" wrapText="1"/>
    </xf>
    <xf numFmtId="0" fontId="21" fillId="24" borderId="11" xfId="62" applyFont="1" applyFill="1" applyBorder="1" applyAlignment="1">
      <alignment horizontal="center" vertical="center"/>
      <protection/>
    </xf>
    <xf numFmtId="193" fontId="20" fillId="24" borderId="11" xfId="62" applyNumberFormat="1" applyFont="1" applyFill="1" applyBorder="1" applyAlignment="1">
      <alignment horizontal="center" vertical="center" wrapText="1"/>
      <protection/>
    </xf>
    <xf numFmtId="0" fontId="46" fillId="24" borderId="11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left" vertical="center" wrapText="1"/>
    </xf>
    <xf numFmtId="4" fontId="46" fillId="24" borderId="11" xfId="0" applyNumberFormat="1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left" vertical="center" wrapText="1"/>
    </xf>
    <xf numFmtId="4" fontId="0" fillId="24" borderId="11" xfId="0" applyNumberFormat="1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_Hoja1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3" xfId="61"/>
    <cellStyle name="Normal_Hoja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80" sqref="A80:IV80"/>
    </sheetView>
  </sheetViews>
  <sheetFormatPr defaultColWidth="11.421875" defaultRowHeight="12.75"/>
  <cols>
    <col min="1" max="1" width="13.7109375" style="125" customWidth="1"/>
    <col min="2" max="2" width="13.7109375" style="1" customWidth="1"/>
    <col min="3" max="3" width="40.421875" style="5" customWidth="1"/>
    <col min="4" max="4" width="10.140625" style="17" customWidth="1"/>
    <col min="5" max="5" width="14.7109375" style="17" customWidth="1"/>
    <col min="6" max="6" width="16.28125" style="18" customWidth="1"/>
    <col min="7" max="7" width="18.7109375" style="1" customWidth="1"/>
    <col min="8" max="8" width="17.8515625" style="13" customWidth="1"/>
    <col min="9" max="16384" width="11.421875" style="16" customWidth="1"/>
  </cols>
  <sheetData>
    <row r="1" spans="1:70" ht="15.75">
      <c r="A1" s="126" t="s">
        <v>10</v>
      </c>
      <c r="B1" s="126"/>
      <c r="C1" s="126"/>
      <c r="D1" s="126"/>
      <c r="E1" s="126"/>
      <c r="F1" s="126"/>
      <c r="G1" s="126"/>
      <c r="H1" s="1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0" customFormat="1" ht="15" customHeight="1" thickBot="1">
      <c r="A2" s="127" t="s">
        <v>0</v>
      </c>
      <c r="B2" s="127"/>
      <c r="C2" s="127"/>
      <c r="D2" s="127"/>
      <c r="E2" s="127"/>
      <c r="F2" s="127"/>
      <c r="G2" s="127"/>
      <c r="H2" s="9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16.5" customHeight="1">
      <c r="A3" s="69"/>
      <c r="B3" s="104"/>
      <c r="C3" s="31" t="s">
        <v>279</v>
      </c>
      <c r="D3" s="9"/>
      <c r="E3" s="30"/>
      <c r="F3" s="10" t="s">
        <v>83</v>
      </c>
      <c r="G3" s="2"/>
      <c r="H3" s="128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20" customFormat="1" ht="35.25" customHeight="1">
      <c r="A4" s="129" t="s">
        <v>2</v>
      </c>
      <c r="B4" s="105" t="s">
        <v>3</v>
      </c>
      <c r="C4" s="31" t="s">
        <v>4</v>
      </c>
      <c r="D4" s="31" t="s">
        <v>5</v>
      </c>
      <c r="E4" s="32" t="s">
        <v>12</v>
      </c>
      <c r="F4" s="33" t="s">
        <v>11</v>
      </c>
      <c r="G4" s="34" t="s">
        <v>6</v>
      </c>
      <c r="H4" s="33" t="s">
        <v>119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0" s="20" customFormat="1" ht="24" customHeight="1">
      <c r="A5" s="130"/>
      <c r="B5" s="106"/>
      <c r="C5" s="131"/>
      <c r="D5" s="35"/>
      <c r="E5" s="36"/>
      <c r="F5" s="11"/>
      <c r="G5" s="37"/>
      <c r="H5" s="13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1:70" s="26" customFormat="1" ht="18.75" customHeight="1">
      <c r="A6" s="31"/>
      <c r="B6" s="107">
        <v>1</v>
      </c>
      <c r="C6" s="133" t="s">
        <v>74</v>
      </c>
      <c r="D6" s="31"/>
      <c r="E6" s="32"/>
      <c r="F6" s="38"/>
      <c r="G6" s="85">
        <f>SUM(G7)</f>
        <v>158000000</v>
      </c>
      <c r="H6" s="132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26" customFormat="1" ht="24" customHeight="1">
      <c r="A7" s="41" t="s">
        <v>13</v>
      </c>
      <c r="B7" s="108" t="s">
        <v>131</v>
      </c>
      <c r="C7" s="134" t="s">
        <v>132</v>
      </c>
      <c r="D7" s="31"/>
      <c r="E7" s="32"/>
      <c r="F7" s="4"/>
      <c r="G7" s="39">
        <f>SUM(G8:G9)</f>
        <v>158000000</v>
      </c>
      <c r="H7" s="135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70" s="26" customFormat="1" ht="35.25" customHeight="1">
      <c r="A8" s="31"/>
      <c r="B8" s="109"/>
      <c r="C8" s="136" t="s">
        <v>144</v>
      </c>
      <c r="D8" s="31"/>
      <c r="E8" s="40" t="s">
        <v>166</v>
      </c>
      <c r="F8" s="4" t="s">
        <v>93</v>
      </c>
      <c r="G8" s="42">
        <v>88000000</v>
      </c>
      <c r="H8" s="135" t="s">
        <v>100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</row>
    <row r="9" spans="1:70" s="26" customFormat="1" ht="32.25" customHeight="1">
      <c r="A9" s="31"/>
      <c r="B9" s="109"/>
      <c r="C9" s="136" t="s">
        <v>193</v>
      </c>
      <c r="D9" s="31"/>
      <c r="E9" s="40" t="s">
        <v>166</v>
      </c>
      <c r="F9" s="4" t="s">
        <v>93</v>
      </c>
      <c r="G9" s="42">
        <v>70000000</v>
      </c>
      <c r="H9" s="135" t="s">
        <v>100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s="26" customFormat="1" ht="18.75" customHeight="1">
      <c r="A10" s="31"/>
      <c r="B10" s="81"/>
      <c r="C10" s="137"/>
      <c r="D10" s="31"/>
      <c r="E10" s="40"/>
      <c r="F10" s="4"/>
      <c r="G10" s="42"/>
      <c r="H10" s="13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s="26" customFormat="1" ht="18.75" customHeight="1">
      <c r="A11" s="31"/>
      <c r="B11" s="81"/>
      <c r="C11" s="136"/>
      <c r="D11" s="31"/>
      <c r="E11" s="11"/>
      <c r="F11" s="4"/>
      <c r="G11" s="86">
        <f>SUM(G21)+G12</f>
        <v>50300000</v>
      </c>
      <c r="H11" s="161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s="26" customFormat="1" ht="21.75" customHeight="1">
      <c r="A12" s="41" t="s">
        <v>13</v>
      </c>
      <c r="B12" s="108" t="s">
        <v>145</v>
      </c>
      <c r="C12" s="134" t="s">
        <v>146</v>
      </c>
      <c r="D12" s="31"/>
      <c r="E12" s="32"/>
      <c r="F12" s="4"/>
      <c r="G12" s="95">
        <f>SUM(G13:G19)</f>
        <v>46800000</v>
      </c>
      <c r="H12" s="13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s="26" customFormat="1" ht="27" customHeight="1">
      <c r="A13" s="41"/>
      <c r="B13" s="109"/>
      <c r="C13" s="136" t="s">
        <v>147</v>
      </c>
      <c r="D13" s="31"/>
      <c r="E13" s="40" t="s">
        <v>166</v>
      </c>
      <c r="F13" s="4" t="s">
        <v>93</v>
      </c>
      <c r="G13" s="121">
        <v>10500000</v>
      </c>
      <c r="H13" s="135" t="s">
        <v>100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s="26" customFormat="1" ht="24" customHeight="1">
      <c r="A14" s="41"/>
      <c r="B14" s="109"/>
      <c r="C14" s="136" t="s">
        <v>148</v>
      </c>
      <c r="D14" s="31"/>
      <c r="E14" s="40" t="s">
        <v>166</v>
      </c>
      <c r="F14" s="4" t="s">
        <v>93</v>
      </c>
      <c r="G14" s="121">
        <v>12400000</v>
      </c>
      <c r="H14" s="135" t="s">
        <v>100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s="26" customFormat="1" ht="26.25" customHeight="1">
      <c r="A15" s="41"/>
      <c r="B15" s="109"/>
      <c r="C15" s="136" t="s">
        <v>238</v>
      </c>
      <c r="D15" s="31"/>
      <c r="E15" s="40" t="s">
        <v>166</v>
      </c>
      <c r="F15" s="4" t="s">
        <v>93</v>
      </c>
      <c r="G15" s="121">
        <v>13000000</v>
      </c>
      <c r="H15" s="135" t="s">
        <v>100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s="26" customFormat="1" ht="25.5" customHeight="1">
      <c r="A16" s="41"/>
      <c r="B16" s="109"/>
      <c r="C16" s="136" t="s">
        <v>239</v>
      </c>
      <c r="D16" s="31"/>
      <c r="E16" s="40">
        <v>2</v>
      </c>
      <c r="F16" s="4" t="s">
        <v>82</v>
      </c>
      <c r="G16" s="121">
        <v>2300000</v>
      </c>
      <c r="H16" s="135" t="s">
        <v>97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s="26" customFormat="1" ht="24.75" customHeight="1">
      <c r="A17" s="41"/>
      <c r="B17" s="109"/>
      <c r="C17" s="136" t="s">
        <v>149</v>
      </c>
      <c r="D17" s="31"/>
      <c r="E17" s="40">
        <v>2</v>
      </c>
      <c r="F17" s="4" t="s">
        <v>93</v>
      </c>
      <c r="G17" s="121">
        <v>2300000</v>
      </c>
      <c r="H17" s="135" t="s">
        <v>97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s="26" customFormat="1" ht="28.5" customHeight="1">
      <c r="A18" s="41"/>
      <c r="B18" s="109"/>
      <c r="C18" s="136" t="s">
        <v>211</v>
      </c>
      <c r="D18" s="31"/>
      <c r="E18" s="40" t="s">
        <v>166</v>
      </c>
      <c r="F18" s="4" t="s">
        <v>93</v>
      </c>
      <c r="G18" s="121">
        <v>1000000</v>
      </c>
      <c r="H18" s="135" t="s">
        <v>100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s="26" customFormat="1" ht="25.5" customHeight="1">
      <c r="A19" s="41"/>
      <c r="B19" s="109"/>
      <c r="C19" s="136" t="s">
        <v>150</v>
      </c>
      <c r="D19" s="31"/>
      <c r="E19" s="40" t="s">
        <v>166</v>
      </c>
      <c r="F19" s="4" t="s">
        <v>93</v>
      </c>
      <c r="G19" s="121">
        <v>5300000</v>
      </c>
      <c r="H19" s="135" t="s">
        <v>97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s="26" customFormat="1" ht="15.75" customHeight="1">
      <c r="A20" s="31"/>
      <c r="B20" s="81"/>
      <c r="C20" s="136"/>
      <c r="D20" s="31"/>
      <c r="E20" s="31"/>
      <c r="F20" s="4"/>
      <c r="G20" s="6"/>
      <c r="H20" s="16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s="26" customFormat="1" ht="17.25" customHeight="1">
      <c r="A21" s="41" t="s">
        <v>13</v>
      </c>
      <c r="B21" s="108" t="s">
        <v>114</v>
      </c>
      <c r="C21" s="138" t="s">
        <v>115</v>
      </c>
      <c r="D21" s="31"/>
      <c r="E21" s="43"/>
      <c r="F21" s="4"/>
      <c r="G21" s="39">
        <f>SUM(G22:G24)</f>
        <v>3500000</v>
      </c>
      <c r="H21" s="1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s="26" customFormat="1" ht="26.25" customHeight="1">
      <c r="A22" s="31"/>
      <c r="B22" s="109"/>
      <c r="C22" s="139" t="s">
        <v>169</v>
      </c>
      <c r="D22" s="31"/>
      <c r="E22" s="44" t="s">
        <v>166</v>
      </c>
      <c r="F22" s="4" t="s">
        <v>93</v>
      </c>
      <c r="G22" s="42">
        <v>2200000</v>
      </c>
      <c r="H22" s="135" t="s">
        <v>142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s="26" customFormat="1" ht="26.25" customHeight="1">
      <c r="A23" s="31"/>
      <c r="B23" s="109"/>
      <c r="C23" s="139" t="s">
        <v>194</v>
      </c>
      <c r="D23" s="31"/>
      <c r="E23" s="44" t="s">
        <v>167</v>
      </c>
      <c r="F23" s="4" t="s">
        <v>93</v>
      </c>
      <c r="G23" s="42">
        <v>800000</v>
      </c>
      <c r="H23" s="135" t="s">
        <v>142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s="26" customFormat="1" ht="17.25" customHeight="1">
      <c r="A24" s="31"/>
      <c r="B24" s="70"/>
      <c r="C24" s="139" t="s">
        <v>116</v>
      </c>
      <c r="D24" s="31"/>
      <c r="E24" s="44" t="s">
        <v>167</v>
      </c>
      <c r="F24" s="4" t="s">
        <v>93</v>
      </c>
      <c r="G24" s="42">
        <v>500000</v>
      </c>
      <c r="H24" s="135" t="s">
        <v>106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s="26" customFormat="1" ht="18.75" customHeight="1">
      <c r="A25" s="31"/>
      <c r="B25" s="81"/>
      <c r="C25" s="139"/>
      <c r="D25" s="31"/>
      <c r="E25" s="44"/>
      <c r="F25" s="4"/>
      <c r="G25" s="86"/>
      <c r="H25" s="1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s="26" customFormat="1" ht="18.75" customHeight="1">
      <c r="A26" s="31"/>
      <c r="B26" s="81"/>
      <c r="C26" s="139"/>
      <c r="D26" s="31"/>
      <c r="E26" s="44"/>
      <c r="F26" s="4"/>
      <c r="G26" s="86">
        <f>SUM(G32)+G27+G35</f>
        <v>189961260</v>
      </c>
      <c r="H26" s="1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s="24" customFormat="1" ht="21" customHeight="1">
      <c r="A27" s="41" t="s">
        <v>13</v>
      </c>
      <c r="B27" s="108" t="s">
        <v>14</v>
      </c>
      <c r="C27" s="140" t="s">
        <v>71</v>
      </c>
      <c r="D27" s="45"/>
      <c r="E27" s="46" t="s">
        <v>1</v>
      </c>
      <c r="F27" s="47"/>
      <c r="G27" s="39">
        <f>SUM(G28:G30)</f>
        <v>961260</v>
      </c>
      <c r="H27" s="13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</row>
    <row r="28" spans="1:70" s="24" customFormat="1" ht="24" customHeight="1">
      <c r="A28" s="41"/>
      <c r="B28" s="81"/>
      <c r="C28" s="141" t="s">
        <v>151</v>
      </c>
      <c r="D28" s="45" t="s">
        <v>7</v>
      </c>
      <c r="E28" s="46">
        <v>2</v>
      </c>
      <c r="F28" s="4" t="s">
        <v>93</v>
      </c>
      <c r="G28" s="42">
        <v>75000</v>
      </c>
      <c r="H28" s="142" t="s">
        <v>243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1:70" s="24" customFormat="1" ht="26.25" customHeight="1">
      <c r="A29" s="41"/>
      <c r="B29" s="109"/>
      <c r="C29" s="141" t="s">
        <v>133</v>
      </c>
      <c r="D29" s="45"/>
      <c r="E29" s="46">
        <v>2</v>
      </c>
      <c r="F29" s="4" t="s">
        <v>93</v>
      </c>
      <c r="G29" s="42">
        <v>386260</v>
      </c>
      <c r="H29" s="142" t="s">
        <v>242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spans="1:70" s="24" customFormat="1" ht="24" customHeight="1">
      <c r="A30" s="41"/>
      <c r="B30" s="81"/>
      <c r="C30" s="141" t="s">
        <v>134</v>
      </c>
      <c r="D30" s="45"/>
      <c r="E30" s="46">
        <v>1</v>
      </c>
      <c r="F30" s="50" t="s">
        <v>93</v>
      </c>
      <c r="G30" s="42">
        <v>500000</v>
      </c>
      <c r="H30" s="142" t="s">
        <v>241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</row>
    <row r="31" spans="1:70" s="24" customFormat="1" ht="18" customHeight="1">
      <c r="A31" s="41"/>
      <c r="B31" s="81"/>
      <c r="C31" s="141"/>
      <c r="D31" s="49"/>
      <c r="E31" s="55"/>
      <c r="F31" s="50"/>
      <c r="G31" s="6" t="s">
        <v>240</v>
      </c>
      <c r="H31" s="13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</row>
    <row r="32" spans="1:70" s="24" customFormat="1" ht="23.25" customHeight="1">
      <c r="A32" s="41" t="s">
        <v>13</v>
      </c>
      <c r="B32" s="108" t="s">
        <v>212</v>
      </c>
      <c r="C32" s="140" t="s">
        <v>75</v>
      </c>
      <c r="D32" s="45"/>
      <c r="E32" s="46"/>
      <c r="F32" s="4"/>
      <c r="G32" s="39">
        <f>SUM(G33)</f>
        <v>18000000</v>
      </c>
      <c r="H32" s="13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</row>
    <row r="33" spans="1:70" s="24" customFormat="1" ht="27.75" customHeight="1">
      <c r="A33" s="41"/>
      <c r="B33" s="70"/>
      <c r="C33" s="143" t="s">
        <v>135</v>
      </c>
      <c r="D33" s="53" t="s">
        <v>7</v>
      </c>
      <c r="E33" s="46">
        <v>2</v>
      </c>
      <c r="F33" s="4" t="s">
        <v>93</v>
      </c>
      <c r="G33" s="42">
        <v>18000000</v>
      </c>
      <c r="H33" s="132" t="s">
        <v>95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</row>
    <row r="34" spans="1:70" s="24" customFormat="1" ht="18" customHeight="1">
      <c r="A34" s="41"/>
      <c r="B34" s="81"/>
      <c r="C34" s="141"/>
      <c r="D34" s="49"/>
      <c r="E34" s="55"/>
      <c r="F34" s="50"/>
      <c r="G34" s="6" t="s">
        <v>240</v>
      </c>
      <c r="H34" s="13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</row>
    <row r="35" spans="1:70" s="24" customFormat="1" ht="24.75" customHeight="1">
      <c r="A35" s="41" t="s">
        <v>13</v>
      </c>
      <c r="B35" s="108" t="s">
        <v>98</v>
      </c>
      <c r="C35" s="140" t="s">
        <v>170</v>
      </c>
      <c r="D35" s="45"/>
      <c r="E35" s="46"/>
      <c r="F35" s="4"/>
      <c r="G35" s="39">
        <f>SUM(G36)</f>
        <v>171000000</v>
      </c>
      <c r="H35" s="13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</row>
    <row r="36" spans="1:70" s="24" customFormat="1" ht="18.75" customHeight="1">
      <c r="A36" s="41"/>
      <c r="B36" s="109"/>
      <c r="C36" s="136" t="s">
        <v>99</v>
      </c>
      <c r="D36" s="45" t="s">
        <v>7</v>
      </c>
      <c r="E36" s="46" t="s">
        <v>166</v>
      </c>
      <c r="F36" s="4" t="s">
        <v>93</v>
      </c>
      <c r="G36" s="42">
        <v>171000000</v>
      </c>
      <c r="H36" s="132" t="s">
        <v>100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</row>
    <row r="37" spans="1:70" s="24" customFormat="1" ht="18" customHeight="1">
      <c r="A37" s="41"/>
      <c r="B37" s="81"/>
      <c r="C37" s="141"/>
      <c r="D37" s="49"/>
      <c r="E37" s="55"/>
      <c r="F37" s="50"/>
      <c r="G37" s="6"/>
      <c r="H37" s="13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</row>
    <row r="38" spans="1:70" s="24" customFormat="1" ht="21" customHeight="1">
      <c r="A38" s="41"/>
      <c r="B38" s="81"/>
      <c r="C38" s="136"/>
      <c r="D38" s="45"/>
      <c r="E38" s="46"/>
      <c r="F38" s="4"/>
      <c r="G38" s="6">
        <f>SUM(G39)+G43+G47+G54</f>
        <v>175500000</v>
      </c>
      <c r="H38" s="13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</row>
    <row r="39" spans="1:70" s="24" customFormat="1" ht="22.5" customHeight="1">
      <c r="A39" s="41" t="s">
        <v>13</v>
      </c>
      <c r="B39" s="108" t="s">
        <v>15</v>
      </c>
      <c r="C39" s="140" t="s">
        <v>17</v>
      </c>
      <c r="D39" s="49" t="s">
        <v>1</v>
      </c>
      <c r="E39" s="52" t="s">
        <v>1</v>
      </c>
      <c r="F39" s="53"/>
      <c r="G39" s="48">
        <f>SUM(G40:G41)</f>
        <v>12100000</v>
      </c>
      <c r="H39" s="13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</row>
    <row r="40" spans="1:70" s="24" customFormat="1" ht="24" customHeight="1">
      <c r="A40" s="41"/>
      <c r="B40" s="81"/>
      <c r="C40" s="136" t="s">
        <v>85</v>
      </c>
      <c r="D40" s="49" t="s">
        <v>7</v>
      </c>
      <c r="E40" s="54">
        <v>1</v>
      </c>
      <c r="F40" s="53" t="s">
        <v>93</v>
      </c>
      <c r="G40" s="42">
        <v>100000</v>
      </c>
      <c r="H40" s="135" t="s">
        <v>143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</row>
    <row r="41" spans="1:70" s="24" customFormat="1" ht="19.5" customHeight="1">
      <c r="A41" s="41"/>
      <c r="B41" s="109"/>
      <c r="C41" s="136" t="s">
        <v>94</v>
      </c>
      <c r="D41" s="49" t="s">
        <v>7</v>
      </c>
      <c r="E41" s="54" t="s">
        <v>166</v>
      </c>
      <c r="F41" s="53" t="s">
        <v>93</v>
      </c>
      <c r="G41" s="42">
        <v>12000000</v>
      </c>
      <c r="H41" s="142" t="s">
        <v>97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</row>
    <row r="42" spans="1:70" s="24" customFormat="1" ht="18" customHeight="1">
      <c r="A42" s="41"/>
      <c r="B42" s="81"/>
      <c r="C42" s="141"/>
      <c r="D42" s="49"/>
      <c r="E42" s="55"/>
      <c r="F42" s="50"/>
      <c r="G42" s="6"/>
      <c r="H42" s="13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</row>
    <row r="43" spans="1:70" s="24" customFormat="1" ht="21.75" customHeight="1">
      <c r="A43" s="41" t="s">
        <v>13</v>
      </c>
      <c r="B43" s="108" t="s">
        <v>73</v>
      </c>
      <c r="C43" s="140" t="s">
        <v>72</v>
      </c>
      <c r="D43" s="49"/>
      <c r="E43" s="17"/>
      <c r="F43" s="53"/>
      <c r="G43" s="39">
        <f>SUM(G44:G45)</f>
        <v>1900000</v>
      </c>
      <c r="H43" s="13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</row>
    <row r="44" spans="1:70" s="24" customFormat="1" ht="17.25" customHeight="1">
      <c r="A44" s="41"/>
      <c r="B44" s="109"/>
      <c r="C44" s="141" t="s">
        <v>121</v>
      </c>
      <c r="D44" s="49" t="s">
        <v>7</v>
      </c>
      <c r="E44" s="55">
        <v>2</v>
      </c>
      <c r="F44" s="4" t="s">
        <v>236</v>
      </c>
      <c r="G44" s="42">
        <v>950000</v>
      </c>
      <c r="H44" s="132" t="s">
        <v>102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</row>
    <row r="45" spans="1:70" s="24" customFormat="1" ht="20.25" customHeight="1">
      <c r="A45" s="41"/>
      <c r="B45" s="81"/>
      <c r="C45" s="141" t="s">
        <v>126</v>
      </c>
      <c r="D45" s="49" t="s">
        <v>7</v>
      </c>
      <c r="E45" s="55">
        <v>2</v>
      </c>
      <c r="F45" s="4" t="s">
        <v>236</v>
      </c>
      <c r="G45" s="42">
        <v>950000</v>
      </c>
      <c r="H45" s="132" t="s">
        <v>102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</row>
    <row r="46" spans="1:70" s="24" customFormat="1" ht="18" customHeight="1">
      <c r="A46" s="41"/>
      <c r="B46" s="81"/>
      <c r="C46" s="141"/>
      <c r="D46" s="49"/>
      <c r="E46" s="55"/>
      <c r="F46" s="50"/>
      <c r="G46" s="42"/>
      <c r="H46" s="13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</row>
    <row r="47" spans="1:70" s="24" customFormat="1" ht="20.25" customHeight="1">
      <c r="A47" s="41" t="s">
        <v>13</v>
      </c>
      <c r="B47" s="108" t="s">
        <v>16</v>
      </c>
      <c r="C47" s="140" t="s">
        <v>18</v>
      </c>
      <c r="D47" s="49"/>
      <c r="E47" s="55" t="s">
        <v>1</v>
      </c>
      <c r="F47" s="47"/>
      <c r="G47" s="57">
        <f>SUM(G48:G52)</f>
        <v>160000000</v>
      </c>
      <c r="H47" s="13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</row>
    <row r="48" spans="1:70" s="24" customFormat="1" ht="18.75" customHeight="1">
      <c r="A48" s="41"/>
      <c r="B48" s="109"/>
      <c r="C48" s="141" t="s">
        <v>213</v>
      </c>
      <c r="D48" s="49" t="s">
        <v>7</v>
      </c>
      <c r="E48" s="55" t="s">
        <v>166</v>
      </c>
      <c r="F48" s="4" t="s">
        <v>93</v>
      </c>
      <c r="G48" s="42">
        <v>89000000</v>
      </c>
      <c r="H48" s="132" t="s">
        <v>97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</row>
    <row r="49" spans="1:70" s="24" customFormat="1" ht="18" customHeight="1">
      <c r="A49" s="41"/>
      <c r="B49" s="109"/>
      <c r="C49" s="141" t="s">
        <v>214</v>
      </c>
      <c r="D49" s="49" t="s">
        <v>7</v>
      </c>
      <c r="E49" s="55" t="s">
        <v>166</v>
      </c>
      <c r="F49" s="4" t="s">
        <v>93</v>
      </c>
      <c r="G49" s="42">
        <v>60000000</v>
      </c>
      <c r="H49" s="132" t="s">
        <v>97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</row>
    <row r="50" spans="1:70" s="24" customFormat="1" ht="19.5" customHeight="1">
      <c r="A50" s="41"/>
      <c r="B50" s="109"/>
      <c r="C50" s="141" t="s">
        <v>92</v>
      </c>
      <c r="D50" s="49" t="s">
        <v>7</v>
      </c>
      <c r="E50" s="55">
        <v>1</v>
      </c>
      <c r="F50" s="4" t="s">
        <v>93</v>
      </c>
      <c r="G50" s="42">
        <v>2000000</v>
      </c>
      <c r="H50" s="132" t="s">
        <v>241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</row>
    <row r="51" spans="1:70" s="24" customFormat="1" ht="17.25" customHeight="1">
      <c r="A51" s="41"/>
      <c r="B51" s="109"/>
      <c r="C51" s="141" t="s">
        <v>171</v>
      </c>
      <c r="D51" s="49" t="s">
        <v>7</v>
      </c>
      <c r="E51" s="55">
        <v>2</v>
      </c>
      <c r="F51" s="4" t="s">
        <v>280</v>
      </c>
      <c r="G51" s="42">
        <v>7000000</v>
      </c>
      <c r="H51" s="132" t="s">
        <v>142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</row>
    <row r="52" spans="1:70" s="24" customFormat="1" ht="18" customHeight="1">
      <c r="A52" s="41"/>
      <c r="B52" s="109"/>
      <c r="C52" s="141" t="s">
        <v>215</v>
      </c>
      <c r="D52" s="49"/>
      <c r="E52" s="55">
        <v>2</v>
      </c>
      <c r="F52" s="4" t="s">
        <v>93</v>
      </c>
      <c r="G52" s="42">
        <v>2000000</v>
      </c>
      <c r="H52" s="132" t="s">
        <v>97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</row>
    <row r="53" spans="1:70" s="24" customFormat="1" ht="18" customHeight="1">
      <c r="A53" s="41"/>
      <c r="B53" s="81"/>
      <c r="C53" s="141"/>
      <c r="D53" s="49"/>
      <c r="E53" s="55"/>
      <c r="F53" s="50"/>
      <c r="G53" s="42"/>
      <c r="H53" s="13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</row>
    <row r="54" spans="1:70" s="24" customFormat="1" ht="21" customHeight="1">
      <c r="A54" s="41" t="s">
        <v>13</v>
      </c>
      <c r="B54" s="108" t="s">
        <v>152</v>
      </c>
      <c r="C54" s="111" t="s">
        <v>153</v>
      </c>
      <c r="D54" s="49"/>
      <c r="E54" s="55" t="s">
        <v>1</v>
      </c>
      <c r="F54" s="47"/>
      <c r="G54" s="57">
        <f>SUM(G55:G55)</f>
        <v>1500000</v>
      </c>
      <c r="H54" s="13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</row>
    <row r="55" spans="1:70" s="24" customFormat="1" ht="19.5" customHeight="1">
      <c r="A55" s="41"/>
      <c r="B55" s="109"/>
      <c r="C55" s="141" t="s">
        <v>154</v>
      </c>
      <c r="D55" s="49"/>
      <c r="E55" s="55" t="s">
        <v>166</v>
      </c>
      <c r="F55" s="4" t="s">
        <v>84</v>
      </c>
      <c r="G55" s="42">
        <v>1500000</v>
      </c>
      <c r="H55" s="132" t="s">
        <v>97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</row>
    <row r="56" spans="1:70" s="24" customFormat="1" ht="17.25" customHeight="1">
      <c r="A56" s="41"/>
      <c r="B56" s="81"/>
      <c r="C56" s="136"/>
      <c r="D56" s="49"/>
      <c r="E56" s="55"/>
      <c r="F56" s="4"/>
      <c r="G56" s="6"/>
      <c r="H56" s="13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</row>
    <row r="57" spans="1:70" s="24" customFormat="1" ht="16.5" customHeight="1">
      <c r="A57" s="41"/>
      <c r="B57" s="81"/>
      <c r="C57" s="136"/>
      <c r="D57" s="49"/>
      <c r="E57" s="55"/>
      <c r="F57" s="4"/>
      <c r="G57" s="6">
        <f>SUM(G58)</f>
        <v>41230000</v>
      </c>
      <c r="H57" s="13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</row>
    <row r="58" spans="1:70" s="24" customFormat="1" ht="18" customHeight="1">
      <c r="A58" s="41" t="s">
        <v>13</v>
      </c>
      <c r="B58" s="108" t="s">
        <v>216</v>
      </c>
      <c r="C58" s="111" t="s">
        <v>217</v>
      </c>
      <c r="D58" s="49"/>
      <c r="E58" s="55" t="s">
        <v>1</v>
      </c>
      <c r="F58" s="47"/>
      <c r="G58" s="57">
        <f>SUM(G59:G65)</f>
        <v>41230000</v>
      </c>
      <c r="H58" s="13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</row>
    <row r="59" spans="1:70" s="24" customFormat="1" ht="18" customHeight="1">
      <c r="A59" s="41"/>
      <c r="B59" s="81"/>
      <c r="C59" s="136" t="s">
        <v>218</v>
      </c>
      <c r="D59" s="49" t="s">
        <v>7</v>
      </c>
      <c r="E59" s="55" t="s">
        <v>166</v>
      </c>
      <c r="F59" s="4" t="s">
        <v>281</v>
      </c>
      <c r="G59" s="42">
        <v>9000000</v>
      </c>
      <c r="H59" s="135" t="s">
        <v>225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</row>
    <row r="60" spans="1:70" s="24" customFormat="1" ht="19.5" customHeight="1">
      <c r="A60" s="41"/>
      <c r="B60" s="81"/>
      <c r="C60" s="136" t="s">
        <v>219</v>
      </c>
      <c r="D60" s="49" t="s">
        <v>7</v>
      </c>
      <c r="E60" s="55" t="s">
        <v>166</v>
      </c>
      <c r="F60" s="4" t="s">
        <v>281</v>
      </c>
      <c r="G60" s="42">
        <v>18000000</v>
      </c>
      <c r="H60" s="135" t="s">
        <v>97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</row>
    <row r="61" spans="1:70" s="24" customFormat="1" ht="17.25" customHeight="1">
      <c r="A61" s="41"/>
      <c r="B61" s="81"/>
      <c r="C61" s="136" t="s">
        <v>220</v>
      </c>
      <c r="D61" s="49" t="s">
        <v>7</v>
      </c>
      <c r="E61" s="55" t="s">
        <v>166</v>
      </c>
      <c r="F61" s="4" t="s">
        <v>281</v>
      </c>
      <c r="G61" s="42">
        <v>6000000</v>
      </c>
      <c r="H61" s="135" t="s">
        <v>97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</row>
    <row r="62" spans="1:70" s="24" customFormat="1" ht="23.25" customHeight="1">
      <c r="A62" s="41"/>
      <c r="B62" s="81"/>
      <c r="C62" s="136" t="s">
        <v>223</v>
      </c>
      <c r="D62" s="49"/>
      <c r="E62" s="55">
        <v>2</v>
      </c>
      <c r="F62" s="4" t="s">
        <v>210</v>
      </c>
      <c r="G62" s="42">
        <v>350000</v>
      </c>
      <c r="H62" s="135" t="s">
        <v>120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</row>
    <row r="63" spans="1:70" s="24" customFormat="1" ht="18.75" customHeight="1">
      <c r="A63" s="41"/>
      <c r="B63" s="81"/>
      <c r="C63" s="136" t="s">
        <v>221</v>
      </c>
      <c r="D63" s="49" t="s">
        <v>7</v>
      </c>
      <c r="E63" s="55">
        <v>2</v>
      </c>
      <c r="F63" s="4" t="s">
        <v>281</v>
      </c>
      <c r="G63" s="42">
        <v>1500000</v>
      </c>
      <c r="H63" s="135" t="s">
        <v>97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</row>
    <row r="64" spans="1:70" s="24" customFormat="1" ht="18" customHeight="1">
      <c r="A64" s="41"/>
      <c r="B64" s="81"/>
      <c r="C64" s="136" t="s">
        <v>222</v>
      </c>
      <c r="D64" s="49" t="s">
        <v>7</v>
      </c>
      <c r="E64" s="55">
        <v>2</v>
      </c>
      <c r="F64" s="4" t="s">
        <v>282</v>
      </c>
      <c r="G64" s="42">
        <v>380000</v>
      </c>
      <c r="H64" s="135" t="s">
        <v>103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</row>
    <row r="65" spans="1:70" s="24" customFormat="1" ht="19.5" customHeight="1">
      <c r="A65" s="41"/>
      <c r="B65" s="81"/>
      <c r="C65" s="136" t="s">
        <v>224</v>
      </c>
      <c r="D65" s="49" t="s">
        <v>7</v>
      </c>
      <c r="E65" s="55">
        <v>2</v>
      </c>
      <c r="F65" s="4" t="s">
        <v>210</v>
      </c>
      <c r="G65" s="42">
        <v>6000000</v>
      </c>
      <c r="H65" s="135" t="s">
        <v>104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</row>
    <row r="66" spans="1:70" s="24" customFormat="1" ht="17.25" customHeight="1">
      <c r="A66" s="41"/>
      <c r="B66" s="81"/>
      <c r="C66" s="136"/>
      <c r="D66" s="49"/>
      <c r="E66" s="55"/>
      <c r="F66" s="4"/>
      <c r="G66" s="42"/>
      <c r="H66" s="13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</row>
    <row r="67" spans="1:70" s="24" customFormat="1" ht="23.25" customHeight="1">
      <c r="A67" s="41"/>
      <c r="B67" s="81"/>
      <c r="C67" s="136"/>
      <c r="D67" s="49"/>
      <c r="E67" s="55"/>
      <c r="F67" s="4"/>
      <c r="G67" s="86">
        <f>SUM(G68)+G71</f>
        <v>1645764</v>
      </c>
      <c r="H67" s="13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</row>
    <row r="68" spans="1:70" s="24" customFormat="1" ht="19.5" customHeight="1">
      <c r="A68" s="41" t="s">
        <v>13</v>
      </c>
      <c r="B68" s="108" t="s">
        <v>19</v>
      </c>
      <c r="C68" s="140" t="s">
        <v>21</v>
      </c>
      <c r="D68" s="49" t="s">
        <v>1</v>
      </c>
      <c r="E68" s="54" t="s">
        <v>1</v>
      </c>
      <c r="F68" s="53"/>
      <c r="G68" s="48">
        <f>SUM(G69:G69)</f>
        <v>300000</v>
      </c>
      <c r="H68" s="13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</row>
    <row r="69" spans="1:70" s="24" customFormat="1" ht="21" customHeight="1">
      <c r="A69" s="41"/>
      <c r="B69" s="116"/>
      <c r="C69" s="136" t="s">
        <v>195</v>
      </c>
      <c r="D69" s="49" t="s">
        <v>7</v>
      </c>
      <c r="E69" s="55">
        <v>2</v>
      </c>
      <c r="F69" s="4" t="s">
        <v>93</v>
      </c>
      <c r="G69" s="42">
        <v>300000</v>
      </c>
      <c r="H69" s="135" t="s">
        <v>142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</row>
    <row r="70" spans="1:70" s="24" customFormat="1" ht="23.25" customHeight="1">
      <c r="A70" s="41"/>
      <c r="B70" s="108"/>
      <c r="C70" s="136"/>
      <c r="D70" s="49"/>
      <c r="E70" s="55"/>
      <c r="F70" s="4"/>
      <c r="G70" s="42"/>
      <c r="H70" s="13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</row>
    <row r="71" spans="1:70" s="24" customFormat="1" ht="17.25" customHeight="1">
      <c r="A71" s="41" t="s">
        <v>13</v>
      </c>
      <c r="B71" s="108" t="s">
        <v>20</v>
      </c>
      <c r="C71" s="140" t="s">
        <v>22</v>
      </c>
      <c r="D71" s="49" t="s">
        <v>1</v>
      </c>
      <c r="E71" s="55" t="s">
        <v>1</v>
      </c>
      <c r="F71" s="47"/>
      <c r="G71" s="56">
        <f>SUM(G72:G73)</f>
        <v>1345764</v>
      </c>
      <c r="H71" s="13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</row>
    <row r="72" spans="1:70" s="24" customFormat="1" ht="18" customHeight="1">
      <c r="A72" s="41"/>
      <c r="B72" s="81"/>
      <c r="C72" s="136" t="s">
        <v>127</v>
      </c>
      <c r="D72" s="49" t="s">
        <v>7</v>
      </c>
      <c r="E72" s="55" t="s">
        <v>166</v>
      </c>
      <c r="F72" s="4" t="s">
        <v>84</v>
      </c>
      <c r="G72" s="42">
        <v>1345764</v>
      </c>
      <c r="H72" s="135" t="s">
        <v>101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</row>
    <row r="73" spans="1:70" s="24" customFormat="1" ht="27" customHeight="1">
      <c r="A73" s="41"/>
      <c r="B73" s="81"/>
      <c r="C73" s="136"/>
      <c r="D73" s="49"/>
      <c r="E73" s="55"/>
      <c r="F73" s="53"/>
      <c r="G73" s="42"/>
      <c r="H73" s="13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</row>
    <row r="74" spans="1:70" s="24" customFormat="1" ht="20.25" customHeight="1">
      <c r="A74" s="41"/>
      <c r="B74" s="81"/>
      <c r="C74" s="136"/>
      <c r="D74" s="49"/>
      <c r="E74" s="55"/>
      <c r="F74" s="53"/>
      <c r="G74" s="86">
        <f>SUM(G75)+G79+G88+G92+G96+G100+G116</f>
        <v>240909028</v>
      </c>
      <c r="H74" s="13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</row>
    <row r="75" spans="1:70" s="24" customFormat="1" ht="20.25" customHeight="1">
      <c r="A75" s="41" t="s">
        <v>13</v>
      </c>
      <c r="B75" s="108" t="s">
        <v>23</v>
      </c>
      <c r="C75" s="140" t="s">
        <v>76</v>
      </c>
      <c r="D75" s="49" t="s">
        <v>1</v>
      </c>
      <c r="E75" s="54" t="s">
        <v>1</v>
      </c>
      <c r="F75" s="53"/>
      <c r="G75" s="58">
        <f>SUM(G76:G77)</f>
        <v>10600000</v>
      </c>
      <c r="H75" s="132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</row>
    <row r="76" spans="1:70" s="24" customFormat="1" ht="33.75" customHeight="1">
      <c r="A76" s="41"/>
      <c r="B76" s="117"/>
      <c r="C76" s="136" t="s">
        <v>136</v>
      </c>
      <c r="D76" s="49" t="s">
        <v>7</v>
      </c>
      <c r="E76" s="54" t="s">
        <v>166</v>
      </c>
      <c r="F76" s="4" t="s">
        <v>283</v>
      </c>
      <c r="G76" s="42">
        <v>10000000</v>
      </c>
      <c r="H76" s="135" t="s">
        <v>97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</row>
    <row r="77" spans="1:70" s="24" customFormat="1" ht="19.5" customHeight="1">
      <c r="A77" s="41"/>
      <c r="B77" s="109"/>
      <c r="C77" s="136" t="s">
        <v>155</v>
      </c>
      <c r="D77" s="49" t="s">
        <v>7</v>
      </c>
      <c r="E77" s="54">
        <v>2</v>
      </c>
      <c r="F77" s="4" t="s">
        <v>237</v>
      </c>
      <c r="G77" s="42">
        <v>600000</v>
      </c>
      <c r="H77" s="135" t="s">
        <v>97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</row>
    <row r="78" spans="1:70" s="24" customFormat="1" ht="21" customHeight="1">
      <c r="A78" s="41"/>
      <c r="B78" s="81"/>
      <c r="C78" s="141"/>
      <c r="D78" s="49"/>
      <c r="E78" s="55"/>
      <c r="F78" s="4"/>
      <c r="G78" s="6"/>
      <c r="H78" s="13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</row>
    <row r="79" spans="1:70" s="24" customFormat="1" ht="20.25" customHeight="1">
      <c r="A79" s="41" t="s">
        <v>13</v>
      </c>
      <c r="B79" s="108" t="s">
        <v>226</v>
      </c>
      <c r="C79" s="140" t="s">
        <v>29</v>
      </c>
      <c r="D79" s="49" t="s">
        <v>1</v>
      </c>
      <c r="E79" s="55" t="s">
        <v>1</v>
      </c>
      <c r="F79" s="59"/>
      <c r="G79" s="60">
        <f>SUM(G80:G86)</f>
        <v>88600000</v>
      </c>
      <c r="H79" s="132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</row>
    <row r="80" spans="1:70" s="24" customFormat="1" ht="22.5" customHeight="1">
      <c r="A80" s="41"/>
      <c r="B80" s="109"/>
      <c r="C80" s="136" t="s">
        <v>172</v>
      </c>
      <c r="D80" s="49" t="s">
        <v>7</v>
      </c>
      <c r="E80" s="55">
        <v>1</v>
      </c>
      <c r="F80" s="53" t="s">
        <v>93</v>
      </c>
      <c r="G80" s="42">
        <v>30000000</v>
      </c>
      <c r="H80" s="135" t="s">
        <v>245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</row>
    <row r="81" spans="1:70" s="24" customFormat="1" ht="37.5" customHeight="1">
      <c r="A81" s="41"/>
      <c r="B81" s="109"/>
      <c r="C81" s="136" t="s">
        <v>244</v>
      </c>
      <c r="D81" s="49" t="s">
        <v>7</v>
      </c>
      <c r="E81" s="55">
        <v>1</v>
      </c>
      <c r="F81" s="53" t="s">
        <v>93</v>
      </c>
      <c r="G81" s="42">
        <v>30000000</v>
      </c>
      <c r="H81" s="135" t="s">
        <v>241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</row>
    <row r="82" spans="1:70" s="24" customFormat="1" ht="27" customHeight="1">
      <c r="A82" s="41"/>
      <c r="B82" s="109"/>
      <c r="C82" s="136" t="s">
        <v>173</v>
      </c>
      <c r="D82" s="49" t="s">
        <v>7</v>
      </c>
      <c r="E82" s="55">
        <v>2</v>
      </c>
      <c r="F82" s="53" t="s">
        <v>93</v>
      </c>
      <c r="G82" s="42">
        <v>3800000</v>
      </c>
      <c r="H82" s="135" t="s">
        <v>78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</row>
    <row r="83" spans="1:70" s="24" customFormat="1" ht="30" customHeight="1">
      <c r="A83" s="41"/>
      <c r="B83" s="108"/>
      <c r="C83" s="136" t="s">
        <v>227</v>
      </c>
      <c r="D83" s="49" t="s">
        <v>7</v>
      </c>
      <c r="E83" s="55">
        <v>2</v>
      </c>
      <c r="F83" s="53" t="s">
        <v>84</v>
      </c>
      <c r="G83" s="42">
        <v>3800000</v>
      </c>
      <c r="H83" s="135" t="s">
        <v>78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</row>
    <row r="84" spans="1:70" s="24" customFormat="1" ht="22.5" customHeight="1">
      <c r="A84" s="41"/>
      <c r="B84" s="109"/>
      <c r="C84" s="136" t="s">
        <v>228</v>
      </c>
      <c r="D84" s="49" t="s">
        <v>7</v>
      </c>
      <c r="E84" s="55">
        <v>2</v>
      </c>
      <c r="F84" s="53" t="s">
        <v>84</v>
      </c>
      <c r="G84" s="42">
        <v>2000000</v>
      </c>
      <c r="H84" s="135" t="s">
        <v>78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</row>
    <row r="85" spans="1:70" s="24" customFormat="1" ht="27.75" customHeight="1">
      <c r="A85" s="41"/>
      <c r="B85" s="108"/>
      <c r="C85" s="136" t="s">
        <v>174</v>
      </c>
      <c r="D85" s="49" t="s">
        <v>7</v>
      </c>
      <c r="E85" s="55">
        <v>1</v>
      </c>
      <c r="F85" s="53" t="s">
        <v>93</v>
      </c>
      <c r="G85" s="42">
        <v>15000000</v>
      </c>
      <c r="H85" s="135" t="s">
        <v>246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</row>
    <row r="86" spans="1:70" s="24" customFormat="1" ht="37.5" customHeight="1">
      <c r="A86" s="41"/>
      <c r="B86" s="117"/>
      <c r="C86" s="136" t="s">
        <v>175</v>
      </c>
      <c r="D86" s="49" t="s">
        <v>7</v>
      </c>
      <c r="E86" s="55">
        <v>2</v>
      </c>
      <c r="F86" s="53" t="s">
        <v>93</v>
      </c>
      <c r="G86" s="42">
        <v>4000000</v>
      </c>
      <c r="H86" s="135" t="s">
        <v>78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</row>
    <row r="87" spans="1:70" s="24" customFormat="1" ht="21" customHeight="1">
      <c r="A87" s="41"/>
      <c r="B87" s="81"/>
      <c r="C87" s="141"/>
      <c r="D87" s="49"/>
      <c r="E87" s="55"/>
      <c r="F87" s="4"/>
      <c r="G87" s="6"/>
      <c r="H87" s="13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s="24" customFormat="1" ht="24" customHeight="1">
      <c r="A88" s="41" t="s">
        <v>13</v>
      </c>
      <c r="B88" s="108" t="s">
        <v>24</v>
      </c>
      <c r="C88" s="140" t="s">
        <v>86</v>
      </c>
      <c r="D88" s="49"/>
      <c r="E88" s="55"/>
      <c r="F88" s="53"/>
      <c r="G88" s="60">
        <f>SUM(G89:G90)</f>
        <v>2598980</v>
      </c>
      <c r="H88" s="132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70" s="24" customFormat="1" ht="24" customHeight="1">
      <c r="A89" s="41"/>
      <c r="B89" s="109"/>
      <c r="C89" s="124" t="s">
        <v>247</v>
      </c>
      <c r="D89" s="49" t="s">
        <v>7</v>
      </c>
      <c r="E89" s="55">
        <v>2</v>
      </c>
      <c r="F89" s="53" t="s">
        <v>84</v>
      </c>
      <c r="G89" s="42">
        <v>200000</v>
      </c>
      <c r="H89" s="135" t="s">
        <v>103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</row>
    <row r="90" spans="1:70" s="24" customFormat="1" ht="21" customHeight="1">
      <c r="A90" s="41"/>
      <c r="B90" s="109"/>
      <c r="C90" s="83" t="s">
        <v>248</v>
      </c>
      <c r="D90" s="49" t="s">
        <v>7</v>
      </c>
      <c r="E90" s="55">
        <v>2</v>
      </c>
      <c r="F90" s="53" t="s">
        <v>84</v>
      </c>
      <c r="G90" s="42">
        <v>2398980</v>
      </c>
      <c r="H90" s="135" t="s">
        <v>104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</row>
    <row r="91" spans="1:70" s="24" customFormat="1" ht="21" customHeight="1">
      <c r="A91" s="41"/>
      <c r="B91" s="81"/>
      <c r="C91" s="141"/>
      <c r="D91" s="49"/>
      <c r="E91" s="55"/>
      <c r="F91" s="4"/>
      <c r="G91" s="6"/>
      <c r="H91" s="13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</row>
    <row r="92" spans="1:70" s="24" customFormat="1" ht="24" customHeight="1">
      <c r="A92" s="41" t="s">
        <v>13</v>
      </c>
      <c r="B92" s="108" t="s">
        <v>25</v>
      </c>
      <c r="C92" s="140" t="s">
        <v>30</v>
      </c>
      <c r="D92" s="49"/>
      <c r="E92" s="55" t="s">
        <v>1</v>
      </c>
      <c r="F92" s="53"/>
      <c r="G92" s="60">
        <f>SUM(G93:G94)</f>
        <v>4800000</v>
      </c>
      <c r="H92" s="132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</row>
    <row r="93" spans="1:70" s="24" customFormat="1" ht="20.25" customHeight="1">
      <c r="A93" s="41"/>
      <c r="B93" s="109"/>
      <c r="C93" s="136" t="s">
        <v>137</v>
      </c>
      <c r="D93" s="49" t="s">
        <v>7</v>
      </c>
      <c r="E93" s="55" t="s">
        <v>166</v>
      </c>
      <c r="F93" s="53" t="s">
        <v>93</v>
      </c>
      <c r="G93" s="42">
        <v>3000000</v>
      </c>
      <c r="H93" s="135" t="s">
        <v>97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</row>
    <row r="94" spans="1:70" s="24" customFormat="1" ht="21" customHeight="1">
      <c r="A94" s="41"/>
      <c r="B94" s="109"/>
      <c r="C94" s="136" t="s">
        <v>87</v>
      </c>
      <c r="D94" s="49" t="s">
        <v>7</v>
      </c>
      <c r="E94" s="55" t="s">
        <v>166</v>
      </c>
      <c r="F94" s="53" t="s">
        <v>93</v>
      </c>
      <c r="G94" s="42">
        <v>1800000</v>
      </c>
      <c r="H94" s="135" t="s">
        <v>97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</row>
    <row r="95" spans="1:70" s="24" customFormat="1" ht="21" customHeight="1">
      <c r="A95" s="41"/>
      <c r="B95" s="81"/>
      <c r="C95" s="141"/>
      <c r="D95" s="49"/>
      <c r="E95" s="55"/>
      <c r="F95" s="4"/>
      <c r="G95" s="6"/>
      <c r="H95" s="13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s="24" customFormat="1" ht="24" customHeight="1">
      <c r="A96" s="41" t="s">
        <v>13</v>
      </c>
      <c r="B96" s="108" t="s">
        <v>26</v>
      </c>
      <c r="C96" s="140" t="s">
        <v>105</v>
      </c>
      <c r="D96" s="49"/>
      <c r="E96" s="55" t="s">
        <v>1</v>
      </c>
      <c r="F96" s="53"/>
      <c r="G96" s="60">
        <f>SUM(G97:G98)</f>
        <v>8300000</v>
      </c>
      <c r="H96" s="132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70" s="24" customFormat="1" ht="18.75" customHeight="1">
      <c r="A97" s="41"/>
      <c r="B97" s="109"/>
      <c r="C97" s="136" t="s">
        <v>88</v>
      </c>
      <c r="D97" s="49" t="s">
        <v>7</v>
      </c>
      <c r="E97" s="49">
        <v>2</v>
      </c>
      <c r="F97" s="50" t="s">
        <v>93</v>
      </c>
      <c r="G97" s="42">
        <v>1800000</v>
      </c>
      <c r="H97" s="135" t="s">
        <v>96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</row>
    <row r="98" spans="1:70" s="24" customFormat="1" ht="18.75" customHeight="1">
      <c r="A98" s="41"/>
      <c r="B98" s="109"/>
      <c r="C98" s="136" t="s">
        <v>156</v>
      </c>
      <c r="D98" s="49" t="s">
        <v>7</v>
      </c>
      <c r="E98" s="55" t="s">
        <v>166</v>
      </c>
      <c r="F98" s="50" t="s">
        <v>93</v>
      </c>
      <c r="G98" s="42">
        <v>6500000</v>
      </c>
      <c r="H98" s="135" t="s">
        <v>78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</row>
    <row r="99" spans="1:70" s="24" customFormat="1" ht="21" customHeight="1">
      <c r="A99" s="41"/>
      <c r="B99" s="81"/>
      <c r="C99" s="141"/>
      <c r="D99" s="49"/>
      <c r="E99" s="55"/>
      <c r="F99" s="4"/>
      <c r="G99" s="6"/>
      <c r="H99" s="13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</row>
    <row r="100" spans="1:70" s="24" customFormat="1" ht="21" customHeight="1">
      <c r="A100" s="41" t="s">
        <v>13</v>
      </c>
      <c r="B100" s="108" t="s">
        <v>27</v>
      </c>
      <c r="C100" s="140" t="s">
        <v>31</v>
      </c>
      <c r="D100" s="49"/>
      <c r="E100" s="55" t="s">
        <v>1</v>
      </c>
      <c r="F100" s="4"/>
      <c r="G100" s="60">
        <f>SUM(G101:G114)</f>
        <v>122695000</v>
      </c>
      <c r="H100" s="132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</row>
    <row r="101" spans="1:70" s="24" customFormat="1" ht="29.25" customHeight="1">
      <c r="A101" s="41"/>
      <c r="B101" s="118"/>
      <c r="C101" s="139" t="s">
        <v>229</v>
      </c>
      <c r="D101" s="49" t="s">
        <v>7</v>
      </c>
      <c r="E101" s="55">
        <v>1</v>
      </c>
      <c r="F101" s="50" t="s">
        <v>93</v>
      </c>
      <c r="G101" s="42">
        <v>17000000</v>
      </c>
      <c r="H101" s="135" t="s">
        <v>253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</row>
    <row r="102" spans="1:70" s="24" customFormat="1" ht="28.5" customHeight="1">
      <c r="A102" s="41"/>
      <c r="B102" s="109"/>
      <c r="C102" s="139" t="s">
        <v>249</v>
      </c>
      <c r="D102" s="49" t="s">
        <v>7</v>
      </c>
      <c r="E102" s="55">
        <v>2</v>
      </c>
      <c r="F102" s="50" t="s">
        <v>93</v>
      </c>
      <c r="G102" s="42">
        <v>12500000</v>
      </c>
      <c r="H102" s="62" t="s">
        <v>120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</row>
    <row r="103" spans="1:70" s="24" customFormat="1" ht="30" customHeight="1">
      <c r="A103" s="41"/>
      <c r="B103" s="109"/>
      <c r="C103" s="139" t="s">
        <v>138</v>
      </c>
      <c r="D103" s="49" t="s">
        <v>7</v>
      </c>
      <c r="E103" s="55">
        <v>1</v>
      </c>
      <c r="F103" s="50" t="s">
        <v>93</v>
      </c>
      <c r="G103" s="42">
        <v>4795000</v>
      </c>
      <c r="H103" s="62" t="s">
        <v>253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</row>
    <row r="104" spans="1:70" s="24" customFormat="1" ht="27.75" customHeight="1">
      <c r="A104" s="41"/>
      <c r="B104" s="109"/>
      <c r="C104" s="139" t="s">
        <v>196</v>
      </c>
      <c r="D104" s="49" t="s">
        <v>7</v>
      </c>
      <c r="E104" s="55" t="s">
        <v>166</v>
      </c>
      <c r="F104" s="50" t="s">
        <v>93</v>
      </c>
      <c r="G104" s="42">
        <v>11000000</v>
      </c>
      <c r="H104" s="62" t="s">
        <v>100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</row>
    <row r="105" spans="1:70" s="24" customFormat="1" ht="30" customHeight="1">
      <c r="A105" s="41"/>
      <c r="B105" s="109"/>
      <c r="C105" s="139" t="s">
        <v>176</v>
      </c>
      <c r="D105" s="49" t="s">
        <v>7</v>
      </c>
      <c r="E105" s="55" t="s">
        <v>166</v>
      </c>
      <c r="F105" s="50" t="s">
        <v>93</v>
      </c>
      <c r="G105" s="42">
        <v>18000000</v>
      </c>
      <c r="H105" s="62" t="s">
        <v>100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</row>
    <row r="106" spans="1:70" s="24" customFormat="1" ht="28.5" customHeight="1">
      <c r="A106" s="41"/>
      <c r="B106" s="109"/>
      <c r="C106" s="139" t="s">
        <v>177</v>
      </c>
      <c r="D106" s="49" t="s">
        <v>7</v>
      </c>
      <c r="E106" s="55" t="s">
        <v>166</v>
      </c>
      <c r="F106" s="50" t="s">
        <v>93</v>
      </c>
      <c r="G106" s="42">
        <v>5000000</v>
      </c>
      <c r="H106" s="62" t="s">
        <v>100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</row>
    <row r="107" spans="1:70" s="24" customFormat="1" ht="32.25" customHeight="1">
      <c r="A107" s="41"/>
      <c r="B107" s="108"/>
      <c r="C107" s="139" t="s">
        <v>250</v>
      </c>
      <c r="D107" s="49" t="s">
        <v>7</v>
      </c>
      <c r="E107" s="55" t="s">
        <v>166</v>
      </c>
      <c r="F107" s="50" t="s">
        <v>93</v>
      </c>
      <c r="G107" s="42">
        <v>2500000</v>
      </c>
      <c r="H107" s="62" t="s">
        <v>100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</row>
    <row r="108" spans="1:70" s="24" customFormat="1" ht="33.75" customHeight="1">
      <c r="A108" s="41"/>
      <c r="B108" s="108"/>
      <c r="C108" s="139" t="s">
        <v>251</v>
      </c>
      <c r="D108" s="49" t="s">
        <v>7</v>
      </c>
      <c r="E108" s="55">
        <v>1</v>
      </c>
      <c r="F108" s="50" t="s">
        <v>93</v>
      </c>
      <c r="G108" s="42">
        <v>7000000</v>
      </c>
      <c r="H108" s="62" t="s">
        <v>143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</row>
    <row r="109" spans="1:70" s="24" customFormat="1" ht="31.5" customHeight="1">
      <c r="A109" s="41"/>
      <c r="B109" s="108"/>
      <c r="C109" s="139" t="s">
        <v>230</v>
      </c>
      <c r="D109" s="49" t="s">
        <v>7</v>
      </c>
      <c r="E109" s="55">
        <v>1</v>
      </c>
      <c r="F109" s="50" t="s">
        <v>93</v>
      </c>
      <c r="G109" s="75">
        <v>2300000</v>
      </c>
      <c r="H109" s="62" t="s">
        <v>253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</row>
    <row r="110" spans="1:70" s="24" customFormat="1" ht="24" customHeight="1">
      <c r="A110" s="41"/>
      <c r="B110" s="108"/>
      <c r="C110" s="139" t="s">
        <v>178</v>
      </c>
      <c r="D110" s="49" t="s">
        <v>7</v>
      </c>
      <c r="E110" s="55" t="s">
        <v>166</v>
      </c>
      <c r="F110" s="50" t="s">
        <v>93</v>
      </c>
      <c r="G110" s="75">
        <v>7600000</v>
      </c>
      <c r="H110" s="62" t="s">
        <v>78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</row>
    <row r="111" spans="1:70" s="24" customFormat="1" ht="29.25" customHeight="1">
      <c r="A111" s="41"/>
      <c r="B111" s="109"/>
      <c r="C111" s="139" t="s">
        <v>252</v>
      </c>
      <c r="D111" s="49" t="s">
        <v>7</v>
      </c>
      <c r="E111" s="55">
        <v>2</v>
      </c>
      <c r="F111" s="50" t="s">
        <v>93</v>
      </c>
      <c r="G111" s="75">
        <v>2500000</v>
      </c>
      <c r="H111" s="162" t="s">
        <v>123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</row>
    <row r="112" spans="1:70" s="24" customFormat="1" ht="22.5" customHeight="1">
      <c r="A112" s="41"/>
      <c r="B112" s="109"/>
      <c r="C112" s="139" t="s">
        <v>179</v>
      </c>
      <c r="D112" s="49" t="s">
        <v>7</v>
      </c>
      <c r="E112" s="55" t="s">
        <v>166</v>
      </c>
      <c r="F112" s="50" t="s">
        <v>93</v>
      </c>
      <c r="G112" s="42">
        <v>15000000</v>
      </c>
      <c r="H112" s="62" t="s">
        <v>100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</row>
    <row r="113" spans="1:70" s="24" customFormat="1" ht="33.75" customHeight="1">
      <c r="A113" s="41"/>
      <c r="B113" s="108"/>
      <c r="C113" s="139" t="s">
        <v>197</v>
      </c>
      <c r="D113" s="49" t="s">
        <v>7</v>
      </c>
      <c r="E113" s="55">
        <v>1</v>
      </c>
      <c r="F113" s="50" t="s">
        <v>93</v>
      </c>
      <c r="G113" s="42">
        <v>1500000</v>
      </c>
      <c r="H113" s="62" t="s">
        <v>253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</row>
    <row r="114" spans="1:70" s="24" customFormat="1" ht="30.75" customHeight="1">
      <c r="A114" s="41"/>
      <c r="B114" s="81"/>
      <c r="C114" s="139" t="s">
        <v>180</v>
      </c>
      <c r="D114" s="49" t="s">
        <v>7</v>
      </c>
      <c r="E114" s="55">
        <v>1</v>
      </c>
      <c r="F114" s="50" t="s">
        <v>93</v>
      </c>
      <c r="G114" s="42">
        <v>16000000</v>
      </c>
      <c r="H114" s="62" t="s">
        <v>253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</row>
    <row r="115" spans="1:70" s="24" customFormat="1" ht="21" customHeight="1">
      <c r="A115" s="41"/>
      <c r="B115" s="81"/>
      <c r="C115" s="141"/>
      <c r="D115" s="49"/>
      <c r="E115" s="55"/>
      <c r="F115" s="4"/>
      <c r="G115" s="6"/>
      <c r="H115" s="13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</row>
    <row r="116" spans="1:70" s="24" customFormat="1" ht="21" customHeight="1">
      <c r="A116" s="41" t="s">
        <v>13</v>
      </c>
      <c r="B116" s="108" t="s">
        <v>28</v>
      </c>
      <c r="C116" s="140" t="s">
        <v>32</v>
      </c>
      <c r="D116" s="49"/>
      <c r="E116" s="55" t="s">
        <v>1</v>
      </c>
      <c r="F116" s="47"/>
      <c r="G116" s="60">
        <f>SUM(G117:G119)</f>
        <v>3315048</v>
      </c>
      <c r="H116" s="132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</row>
    <row r="117" spans="1:70" s="24" customFormat="1" ht="21" customHeight="1">
      <c r="A117" s="41"/>
      <c r="B117" s="109"/>
      <c r="C117" s="139" t="s">
        <v>77</v>
      </c>
      <c r="D117" s="49" t="s">
        <v>7</v>
      </c>
      <c r="E117" s="55">
        <v>2</v>
      </c>
      <c r="F117" s="4" t="s">
        <v>93</v>
      </c>
      <c r="G117" s="42">
        <v>900000</v>
      </c>
      <c r="H117" s="135" t="s">
        <v>106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</row>
    <row r="118" spans="1:70" s="24" customFormat="1" ht="21" customHeight="1">
      <c r="A118" s="41"/>
      <c r="B118" s="109"/>
      <c r="C118" s="139" t="s">
        <v>198</v>
      </c>
      <c r="D118" s="49" t="s">
        <v>7</v>
      </c>
      <c r="E118" s="55">
        <v>2</v>
      </c>
      <c r="F118" s="4" t="s">
        <v>283</v>
      </c>
      <c r="G118" s="42">
        <v>1715048</v>
      </c>
      <c r="H118" s="135" t="s">
        <v>102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</row>
    <row r="119" spans="1:70" s="24" customFormat="1" ht="29.25" customHeight="1">
      <c r="A119" s="41"/>
      <c r="B119" s="109"/>
      <c r="C119" s="139" t="s">
        <v>199</v>
      </c>
      <c r="D119" s="49" t="s">
        <v>7</v>
      </c>
      <c r="E119" s="55">
        <v>2</v>
      </c>
      <c r="F119" s="4" t="s">
        <v>93</v>
      </c>
      <c r="G119" s="42">
        <v>700000</v>
      </c>
      <c r="H119" s="135" t="s">
        <v>110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</row>
    <row r="120" spans="1:70" s="24" customFormat="1" ht="21" customHeight="1">
      <c r="A120" s="41"/>
      <c r="B120" s="81"/>
      <c r="C120" s="141"/>
      <c r="D120" s="49"/>
      <c r="E120" s="55"/>
      <c r="F120" s="4"/>
      <c r="G120" s="6"/>
      <c r="H120" s="13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</row>
    <row r="121" spans="1:70" s="24" customFormat="1" ht="21" customHeight="1">
      <c r="A121" s="41"/>
      <c r="B121" s="81"/>
      <c r="C121" s="141"/>
      <c r="D121" s="49"/>
      <c r="E121" s="55"/>
      <c r="F121" s="4"/>
      <c r="G121" s="6">
        <f>SUM(G122)+G125</f>
        <v>1800000</v>
      </c>
      <c r="H121" s="13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</row>
    <row r="122" spans="1:70" s="24" customFormat="1" ht="18.75" customHeight="1">
      <c r="A122" s="41" t="s">
        <v>13</v>
      </c>
      <c r="B122" s="108" t="s">
        <v>160</v>
      </c>
      <c r="C122" s="140" t="s">
        <v>161</v>
      </c>
      <c r="D122" s="49" t="s">
        <v>1</v>
      </c>
      <c r="E122" s="55" t="s">
        <v>1</v>
      </c>
      <c r="F122" s="4"/>
      <c r="G122" s="63">
        <f>SUM(G123)</f>
        <v>1300000</v>
      </c>
      <c r="H122" s="132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</row>
    <row r="123" spans="1:70" s="24" customFormat="1" ht="18" customHeight="1">
      <c r="A123" s="41"/>
      <c r="B123" s="70"/>
      <c r="C123" s="139" t="s">
        <v>231</v>
      </c>
      <c r="D123" s="49" t="s">
        <v>7</v>
      </c>
      <c r="E123" s="55">
        <v>2</v>
      </c>
      <c r="F123" s="50" t="s">
        <v>236</v>
      </c>
      <c r="G123" s="42">
        <v>1300000</v>
      </c>
      <c r="H123" s="135" t="s">
        <v>107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</row>
    <row r="124" spans="1:70" s="24" customFormat="1" ht="12.75" customHeight="1">
      <c r="A124" s="41"/>
      <c r="B124" s="81"/>
      <c r="C124" s="163"/>
      <c r="D124" s="49"/>
      <c r="E124" s="55"/>
      <c r="F124" s="50"/>
      <c r="G124" s="42"/>
      <c r="H124" s="13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</row>
    <row r="125" spans="1:70" s="24" customFormat="1" ht="21" customHeight="1">
      <c r="A125" s="41" t="s">
        <v>13</v>
      </c>
      <c r="B125" s="108" t="s">
        <v>157</v>
      </c>
      <c r="C125" s="140" t="s">
        <v>158</v>
      </c>
      <c r="D125" s="49" t="s">
        <v>1</v>
      </c>
      <c r="E125" s="55" t="s">
        <v>1</v>
      </c>
      <c r="F125" s="4"/>
      <c r="G125" s="63">
        <f>SUM(G126)</f>
        <v>500000</v>
      </c>
      <c r="H125" s="132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</row>
    <row r="126" spans="1:70" s="24" customFormat="1" ht="23.25" customHeight="1">
      <c r="A126" s="41"/>
      <c r="B126" s="81"/>
      <c r="C126" s="139" t="s">
        <v>159</v>
      </c>
      <c r="D126" s="49" t="s">
        <v>7</v>
      </c>
      <c r="E126" s="55">
        <v>2</v>
      </c>
      <c r="F126" s="50" t="s">
        <v>93</v>
      </c>
      <c r="G126" s="42">
        <v>500000</v>
      </c>
      <c r="H126" s="135" t="s">
        <v>254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</row>
    <row r="127" spans="1:70" s="24" customFormat="1" ht="21" customHeight="1">
      <c r="A127" s="41"/>
      <c r="B127" s="81"/>
      <c r="C127" s="141"/>
      <c r="D127" s="49"/>
      <c r="E127" s="55"/>
      <c r="F127" s="4"/>
      <c r="G127" s="6"/>
      <c r="H127" s="13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</row>
    <row r="128" spans="1:70" s="24" customFormat="1" ht="22.5" customHeight="1">
      <c r="A128" s="41"/>
      <c r="B128" s="81"/>
      <c r="C128" s="139"/>
      <c r="D128" s="49"/>
      <c r="E128" s="55"/>
      <c r="F128" s="50"/>
      <c r="G128" s="86">
        <f>SUM(G129)+G134+G137</f>
        <v>21950000</v>
      </c>
      <c r="H128" s="13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</row>
    <row r="129" spans="1:70" s="24" customFormat="1" ht="22.5" customHeight="1">
      <c r="A129" s="41" t="s">
        <v>13</v>
      </c>
      <c r="B129" s="108" t="s">
        <v>33</v>
      </c>
      <c r="C129" s="140" t="s">
        <v>36</v>
      </c>
      <c r="D129" s="49" t="s">
        <v>1</v>
      </c>
      <c r="E129" s="54"/>
      <c r="F129" s="53"/>
      <c r="G129" s="58">
        <f>SUM(G130:G132)</f>
        <v>5500000</v>
      </c>
      <c r="H129" s="132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</row>
    <row r="130" spans="1:70" s="24" customFormat="1" ht="23.25" customHeight="1">
      <c r="A130" s="41"/>
      <c r="B130" s="70"/>
      <c r="C130" s="136" t="s">
        <v>273</v>
      </c>
      <c r="D130" s="49" t="s">
        <v>7</v>
      </c>
      <c r="E130" s="54">
        <v>1</v>
      </c>
      <c r="F130" s="53" t="s">
        <v>210</v>
      </c>
      <c r="G130" s="42">
        <v>3000000</v>
      </c>
      <c r="H130" s="135" t="s">
        <v>241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</row>
    <row r="131" spans="1:70" s="24" customFormat="1" ht="23.25" customHeight="1">
      <c r="A131" s="41"/>
      <c r="B131" s="120"/>
      <c r="C131" s="136" t="s">
        <v>232</v>
      </c>
      <c r="D131" s="61"/>
      <c r="E131" s="54">
        <v>2</v>
      </c>
      <c r="F131" s="50" t="s">
        <v>82</v>
      </c>
      <c r="G131" s="84">
        <v>1000000</v>
      </c>
      <c r="H131" s="135" t="s">
        <v>104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</row>
    <row r="132" spans="1:70" s="24" customFormat="1" ht="29.25" customHeight="1">
      <c r="A132" s="41"/>
      <c r="B132" s="81"/>
      <c r="C132" s="136" t="s">
        <v>255</v>
      </c>
      <c r="D132" s="49" t="s">
        <v>7</v>
      </c>
      <c r="E132" s="54">
        <v>1</v>
      </c>
      <c r="F132" s="53" t="s">
        <v>82</v>
      </c>
      <c r="G132" s="42">
        <v>1500000</v>
      </c>
      <c r="H132" s="135" t="s">
        <v>245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</row>
    <row r="133" spans="1:70" s="24" customFormat="1" ht="18" customHeight="1">
      <c r="A133" s="41"/>
      <c r="B133" s="81"/>
      <c r="C133" s="141"/>
      <c r="D133" s="67"/>
      <c r="E133" s="55"/>
      <c r="F133" s="4"/>
      <c r="G133" s="42"/>
      <c r="H133" s="164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</row>
    <row r="134" spans="1:70" s="24" customFormat="1" ht="23.25" customHeight="1">
      <c r="A134" s="41" t="s">
        <v>13</v>
      </c>
      <c r="B134" s="108" t="s">
        <v>34</v>
      </c>
      <c r="C134" s="140" t="s">
        <v>37</v>
      </c>
      <c r="D134" s="49" t="s">
        <v>1</v>
      </c>
      <c r="E134" s="55"/>
      <c r="F134" s="4"/>
      <c r="G134" s="60">
        <f>SUM(G135)</f>
        <v>500000</v>
      </c>
      <c r="H134" s="132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</row>
    <row r="135" spans="1:70" s="24" customFormat="1" ht="23.25" customHeight="1">
      <c r="A135" s="41"/>
      <c r="B135" s="118"/>
      <c r="C135" s="136" t="s">
        <v>108</v>
      </c>
      <c r="D135" s="49" t="s">
        <v>7</v>
      </c>
      <c r="E135" s="55">
        <v>2</v>
      </c>
      <c r="F135" s="4" t="s">
        <v>82</v>
      </c>
      <c r="G135" s="42">
        <v>500000</v>
      </c>
      <c r="H135" s="132" t="s">
        <v>106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</row>
    <row r="136" spans="1:70" s="24" customFormat="1" ht="18" customHeight="1">
      <c r="A136" s="41"/>
      <c r="B136" s="81"/>
      <c r="C136" s="141"/>
      <c r="D136" s="67"/>
      <c r="E136" s="55"/>
      <c r="F136" s="4"/>
      <c r="G136" s="42"/>
      <c r="H136" s="164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</row>
    <row r="137" spans="1:70" s="24" customFormat="1" ht="23.25" customHeight="1">
      <c r="A137" s="41" t="s">
        <v>13</v>
      </c>
      <c r="B137" s="108" t="s">
        <v>35</v>
      </c>
      <c r="C137" s="140" t="s">
        <v>38</v>
      </c>
      <c r="D137" s="49"/>
      <c r="E137" s="55"/>
      <c r="F137" s="4"/>
      <c r="G137" s="60">
        <f>SUM(G138:G143)</f>
        <v>15950000</v>
      </c>
      <c r="H137" s="132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</row>
    <row r="138" spans="1:70" s="24" customFormat="1" ht="18" customHeight="1">
      <c r="A138" s="41"/>
      <c r="B138" s="109"/>
      <c r="C138" s="136" t="s">
        <v>200</v>
      </c>
      <c r="D138" s="49" t="s">
        <v>7</v>
      </c>
      <c r="E138" s="55" t="s">
        <v>166</v>
      </c>
      <c r="F138" s="4" t="s">
        <v>82</v>
      </c>
      <c r="G138" s="42">
        <v>500000</v>
      </c>
      <c r="H138" s="142" t="s">
        <v>78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</row>
    <row r="139" spans="1:70" s="24" customFormat="1" ht="19.5" customHeight="1">
      <c r="A139" s="41"/>
      <c r="B139" s="108"/>
      <c r="C139" s="136" t="s">
        <v>181</v>
      </c>
      <c r="D139" s="49" t="s">
        <v>7</v>
      </c>
      <c r="E139" s="55">
        <v>1</v>
      </c>
      <c r="F139" s="4" t="s">
        <v>283</v>
      </c>
      <c r="G139" s="42">
        <v>1200000</v>
      </c>
      <c r="H139" s="142" t="s">
        <v>245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</row>
    <row r="140" spans="1:70" s="24" customFormat="1" ht="20.25" customHeight="1">
      <c r="A140" s="41"/>
      <c r="B140" s="109"/>
      <c r="C140" s="136" t="s">
        <v>201</v>
      </c>
      <c r="D140" s="49" t="s">
        <v>7</v>
      </c>
      <c r="E140" s="55">
        <v>1</v>
      </c>
      <c r="F140" s="4" t="s">
        <v>236</v>
      </c>
      <c r="G140" s="42">
        <v>2700000</v>
      </c>
      <c r="H140" s="142" t="s">
        <v>245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</row>
    <row r="141" spans="1:70" s="24" customFormat="1" ht="18.75" customHeight="1">
      <c r="A141" s="41"/>
      <c r="B141" s="109"/>
      <c r="C141" s="136" t="s">
        <v>233</v>
      </c>
      <c r="D141" s="49" t="s">
        <v>7</v>
      </c>
      <c r="E141" s="55">
        <v>1</v>
      </c>
      <c r="F141" s="4" t="s">
        <v>82</v>
      </c>
      <c r="G141" s="42">
        <v>50000</v>
      </c>
      <c r="H141" s="142" t="s">
        <v>253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</row>
    <row r="142" spans="1:70" s="24" customFormat="1" ht="17.25" customHeight="1">
      <c r="A142" s="41"/>
      <c r="B142" s="117"/>
      <c r="C142" s="136" t="s">
        <v>202</v>
      </c>
      <c r="D142" s="49" t="s">
        <v>7</v>
      </c>
      <c r="E142" s="55">
        <v>1</v>
      </c>
      <c r="F142" s="4" t="s">
        <v>236</v>
      </c>
      <c r="G142" s="42">
        <v>8000000</v>
      </c>
      <c r="H142" s="142" t="s">
        <v>245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</row>
    <row r="143" spans="1:70" s="24" customFormat="1" ht="17.25" customHeight="1">
      <c r="A143" s="41"/>
      <c r="B143" s="117"/>
      <c r="C143" s="136" t="s">
        <v>203</v>
      </c>
      <c r="D143" s="49" t="s">
        <v>7</v>
      </c>
      <c r="E143" s="55">
        <v>1</v>
      </c>
      <c r="F143" s="4" t="s">
        <v>84</v>
      </c>
      <c r="G143" s="42">
        <v>3500000</v>
      </c>
      <c r="H143" s="142" t="s">
        <v>253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</row>
    <row r="144" spans="1:70" s="24" customFormat="1" ht="18" customHeight="1">
      <c r="A144" s="41"/>
      <c r="B144" s="81"/>
      <c r="C144" s="141"/>
      <c r="D144" s="67"/>
      <c r="E144" s="55"/>
      <c r="F144" s="4"/>
      <c r="G144" s="42"/>
      <c r="H144" s="164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</row>
    <row r="145" spans="1:70" s="24" customFormat="1" ht="23.25" customHeight="1">
      <c r="A145" s="41" t="s">
        <v>13</v>
      </c>
      <c r="B145" s="108" t="s">
        <v>274</v>
      </c>
      <c r="C145" s="140" t="s">
        <v>275</v>
      </c>
      <c r="D145" s="49"/>
      <c r="E145" s="55"/>
      <c r="F145" s="4"/>
      <c r="G145" s="60">
        <f>SUM(G146:G151)</f>
        <v>29400000</v>
      </c>
      <c r="H145" s="132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</row>
    <row r="146" spans="1:70" s="24" customFormat="1" ht="23.25" customHeight="1">
      <c r="A146" s="41"/>
      <c r="B146" s="109"/>
      <c r="C146" s="136" t="s">
        <v>276</v>
      </c>
      <c r="D146" s="49" t="s">
        <v>7</v>
      </c>
      <c r="E146" s="55">
        <v>1</v>
      </c>
      <c r="F146" s="4" t="s">
        <v>84</v>
      </c>
      <c r="G146" s="42">
        <v>700000</v>
      </c>
      <c r="H146" s="142" t="s">
        <v>253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</row>
    <row r="147" spans="1:70" s="24" customFormat="1" ht="23.25" customHeight="1">
      <c r="A147" s="41"/>
      <c r="B147" s="108"/>
      <c r="C147" s="136" t="s">
        <v>277</v>
      </c>
      <c r="D147" s="49" t="s">
        <v>7</v>
      </c>
      <c r="E147" s="55">
        <v>1</v>
      </c>
      <c r="F147" s="4" t="s">
        <v>84</v>
      </c>
      <c r="G147" s="42">
        <v>900000</v>
      </c>
      <c r="H147" s="142" t="s">
        <v>245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</row>
    <row r="148" spans="1:70" s="24" customFormat="1" ht="16.5" customHeight="1">
      <c r="A148" s="41"/>
      <c r="B148" s="81"/>
      <c r="C148" s="136"/>
      <c r="D148" s="49"/>
      <c r="E148" s="54"/>
      <c r="F148" s="4"/>
      <c r="G148" s="86"/>
      <c r="H148" s="132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</row>
    <row r="149" spans="1:70" s="24" customFormat="1" ht="16.5" customHeight="1">
      <c r="A149" s="41"/>
      <c r="B149" s="81"/>
      <c r="C149" s="136"/>
      <c r="D149" s="49"/>
      <c r="E149" s="54"/>
      <c r="F149" s="4"/>
      <c r="G149" s="86">
        <f>SUM(G150)+G153+G156+G159+G165+G168+G172</f>
        <v>25300000</v>
      </c>
      <c r="H149" s="132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</row>
    <row r="150" spans="1:70" s="24" customFormat="1" ht="16.5" customHeight="1">
      <c r="A150" s="41" t="s">
        <v>13</v>
      </c>
      <c r="B150" s="108" t="s">
        <v>39</v>
      </c>
      <c r="C150" s="140" t="s">
        <v>8</v>
      </c>
      <c r="D150" s="49" t="s">
        <v>1</v>
      </c>
      <c r="E150" s="54" t="s">
        <v>1</v>
      </c>
      <c r="F150" s="4"/>
      <c r="G150" s="58">
        <f>SUM(G151:G151)</f>
        <v>1250000</v>
      </c>
      <c r="H150" s="132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</row>
    <row r="151" spans="1:70" s="24" customFormat="1" ht="28.5" customHeight="1">
      <c r="A151" s="41"/>
      <c r="B151" s="117"/>
      <c r="C151" s="136" t="s">
        <v>78</v>
      </c>
      <c r="D151" s="49" t="s">
        <v>7</v>
      </c>
      <c r="E151" s="54" t="s">
        <v>166</v>
      </c>
      <c r="F151" s="4" t="s">
        <v>82</v>
      </c>
      <c r="G151" s="42">
        <v>1250000</v>
      </c>
      <c r="H151" s="132" t="s">
        <v>78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</row>
    <row r="152" spans="1:70" s="24" customFormat="1" ht="16.5" customHeight="1">
      <c r="A152" s="41"/>
      <c r="B152" s="81"/>
      <c r="C152" s="136"/>
      <c r="D152" s="49"/>
      <c r="E152" s="54"/>
      <c r="F152" s="4"/>
      <c r="G152" s="64"/>
      <c r="H152" s="132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</row>
    <row r="153" spans="1:70" s="24" customFormat="1" ht="21" customHeight="1">
      <c r="A153" s="41" t="s">
        <v>13</v>
      </c>
      <c r="B153" s="108" t="s">
        <v>67</v>
      </c>
      <c r="C153" s="140" t="s">
        <v>68</v>
      </c>
      <c r="D153" s="49"/>
      <c r="E153" s="54"/>
      <c r="F153" s="4"/>
      <c r="G153" s="58">
        <f>SUM(G154)</f>
        <v>1250000</v>
      </c>
      <c r="H153" s="132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</row>
    <row r="154" spans="1:70" s="24" customFormat="1" ht="21" customHeight="1">
      <c r="A154" s="41"/>
      <c r="B154" s="109"/>
      <c r="C154" s="136" t="s">
        <v>78</v>
      </c>
      <c r="D154" s="49" t="s">
        <v>7</v>
      </c>
      <c r="E154" s="54" t="s">
        <v>166</v>
      </c>
      <c r="F154" s="4" t="s">
        <v>84</v>
      </c>
      <c r="G154" s="42">
        <v>1250000</v>
      </c>
      <c r="H154" s="132" t="s">
        <v>78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</row>
    <row r="155" spans="1:70" s="24" customFormat="1" ht="15.75" customHeight="1">
      <c r="A155" s="41"/>
      <c r="B155" s="81"/>
      <c r="C155" s="136"/>
      <c r="D155" s="49"/>
      <c r="E155" s="54"/>
      <c r="F155" s="4"/>
      <c r="G155" s="64"/>
      <c r="H155" s="132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</row>
    <row r="156" spans="1:70" s="24" customFormat="1" ht="17.25" customHeight="1">
      <c r="A156" s="41" t="s">
        <v>13</v>
      </c>
      <c r="B156" s="108" t="s">
        <v>40</v>
      </c>
      <c r="C156" s="140" t="s">
        <v>43</v>
      </c>
      <c r="D156" s="49"/>
      <c r="E156" s="55" t="s">
        <v>1</v>
      </c>
      <c r="F156" s="4"/>
      <c r="G156" s="60">
        <f>SUM(G157)</f>
        <v>300000</v>
      </c>
      <c r="H156" s="132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</row>
    <row r="157" spans="1:70" s="24" customFormat="1" ht="19.5" customHeight="1">
      <c r="A157" s="41"/>
      <c r="B157" s="81"/>
      <c r="C157" s="136" t="s">
        <v>78</v>
      </c>
      <c r="D157" s="49" t="s">
        <v>7</v>
      </c>
      <c r="E157" s="54" t="s">
        <v>166</v>
      </c>
      <c r="F157" s="4" t="s">
        <v>84</v>
      </c>
      <c r="G157" s="42">
        <v>300000</v>
      </c>
      <c r="H157" s="132" t="s">
        <v>78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</row>
    <row r="158" spans="1:70" s="24" customFormat="1" ht="15" customHeight="1">
      <c r="A158" s="41"/>
      <c r="B158" s="81"/>
      <c r="C158" s="136"/>
      <c r="D158" s="49"/>
      <c r="E158" s="55"/>
      <c r="F158" s="4"/>
      <c r="G158" s="65"/>
      <c r="H158" s="132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</row>
    <row r="159" spans="1:70" s="24" customFormat="1" ht="21.75" customHeight="1">
      <c r="A159" s="41" t="s">
        <v>13</v>
      </c>
      <c r="B159" s="108" t="s">
        <v>41</v>
      </c>
      <c r="C159" s="140" t="s">
        <v>44</v>
      </c>
      <c r="D159" s="49"/>
      <c r="E159" s="55" t="s">
        <v>1</v>
      </c>
      <c r="F159" s="4"/>
      <c r="G159" s="60">
        <f>SUM(G160:G163)</f>
        <v>14000000</v>
      </c>
      <c r="H159" s="132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</row>
    <row r="160" spans="1:70" s="24" customFormat="1" ht="21.75" customHeight="1">
      <c r="A160" s="41"/>
      <c r="B160" s="81"/>
      <c r="C160" s="136" t="s">
        <v>78</v>
      </c>
      <c r="D160" s="45" t="s">
        <v>7</v>
      </c>
      <c r="E160" s="54" t="s">
        <v>166</v>
      </c>
      <c r="F160" s="4" t="s">
        <v>82</v>
      </c>
      <c r="G160" s="42">
        <v>2500000</v>
      </c>
      <c r="H160" s="164" t="s">
        <v>78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</row>
    <row r="161" spans="1:70" s="24" customFormat="1" ht="29.25" customHeight="1">
      <c r="A161" s="41"/>
      <c r="B161" s="81"/>
      <c r="C161" s="136" t="s">
        <v>256</v>
      </c>
      <c r="D161" s="45" t="s">
        <v>7</v>
      </c>
      <c r="E161" s="55">
        <v>1</v>
      </c>
      <c r="F161" s="4" t="s">
        <v>283</v>
      </c>
      <c r="G161" s="42">
        <v>6000000</v>
      </c>
      <c r="H161" s="164" t="s">
        <v>241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</row>
    <row r="162" spans="1:70" s="24" customFormat="1" ht="21.75" customHeight="1">
      <c r="A162" s="41"/>
      <c r="B162" s="81"/>
      <c r="C162" s="136" t="s">
        <v>182</v>
      </c>
      <c r="D162" s="45" t="s">
        <v>7</v>
      </c>
      <c r="E162" s="55">
        <v>1</v>
      </c>
      <c r="F162" s="4" t="s">
        <v>283</v>
      </c>
      <c r="G162" s="42">
        <v>5000000</v>
      </c>
      <c r="H162" s="164" t="s">
        <v>245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</row>
    <row r="163" spans="1:70" s="24" customFormat="1" ht="21.75" customHeight="1">
      <c r="A163" s="41"/>
      <c r="B163" s="81"/>
      <c r="C163" s="136" t="s">
        <v>183</v>
      </c>
      <c r="D163" s="45" t="s">
        <v>7</v>
      </c>
      <c r="E163" s="55">
        <v>2</v>
      </c>
      <c r="F163" s="4" t="s">
        <v>210</v>
      </c>
      <c r="G163" s="42">
        <v>500000</v>
      </c>
      <c r="H163" s="135" t="s">
        <v>100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</row>
    <row r="164" spans="1:70" s="24" customFormat="1" ht="21.75" customHeight="1">
      <c r="A164" s="41"/>
      <c r="B164" s="81"/>
      <c r="C164" s="136"/>
      <c r="D164" s="45"/>
      <c r="E164" s="55"/>
      <c r="F164" s="4"/>
      <c r="G164" s="65"/>
      <c r="H164" s="132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</row>
    <row r="165" spans="1:70" s="24" customFormat="1" ht="21.75" customHeight="1">
      <c r="A165" s="41" t="s">
        <v>13</v>
      </c>
      <c r="B165" s="108" t="s">
        <v>89</v>
      </c>
      <c r="C165" s="140" t="s">
        <v>90</v>
      </c>
      <c r="D165" s="49"/>
      <c r="E165" s="55" t="s">
        <v>1</v>
      </c>
      <c r="F165" s="4"/>
      <c r="G165" s="60">
        <f>SUM(G166:G166)</f>
        <v>800000</v>
      </c>
      <c r="H165" s="132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</row>
    <row r="166" spans="1:70" s="24" customFormat="1" ht="19.5" customHeight="1">
      <c r="A166" s="41"/>
      <c r="B166" s="109"/>
      <c r="C166" s="136" t="s">
        <v>78</v>
      </c>
      <c r="D166" s="45" t="s">
        <v>7</v>
      </c>
      <c r="E166" s="54" t="s">
        <v>166</v>
      </c>
      <c r="F166" s="4" t="s">
        <v>283</v>
      </c>
      <c r="G166" s="42">
        <v>800000</v>
      </c>
      <c r="H166" s="132" t="s">
        <v>78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</row>
    <row r="167" spans="1:70" s="24" customFormat="1" ht="18" customHeight="1">
      <c r="A167" s="41"/>
      <c r="B167" s="81"/>
      <c r="C167" s="141"/>
      <c r="D167" s="67"/>
      <c r="E167" s="55"/>
      <c r="F167" s="4"/>
      <c r="G167" s="42"/>
      <c r="H167" s="164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</row>
    <row r="168" spans="1:70" s="24" customFormat="1" ht="21" customHeight="1">
      <c r="A168" s="41" t="s">
        <v>13</v>
      </c>
      <c r="B168" s="108" t="s">
        <v>42</v>
      </c>
      <c r="C168" s="144" t="s">
        <v>45</v>
      </c>
      <c r="D168" s="66"/>
      <c r="E168" s="54" t="s">
        <v>1</v>
      </c>
      <c r="F168" s="59"/>
      <c r="G168" s="58">
        <f>SUM(G169:G170)</f>
        <v>5600000</v>
      </c>
      <c r="H168" s="132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</row>
    <row r="169" spans="1:70" s="24" customFormat="1" ht="18" customHeight="1">
      <c r="A169" s="41"/>
      <c r="B169" s="81"/>
      <c r="C169" s="136" t="s">
        <v>257</v>
      </c>
      <c r="D169" s="66" t="s">
        <v>7</v>
      </c>
      <c r="E169" s="54">
        <v>1</v>
      </c>
      <c r="F169" s="4" t="s">
        <v>210</v>
      </c>
      <c r="G169" s="42">
        <v>5000000</v>
      </c>
      <c r="H169" s="135" t="s">
        <v>241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</row>
    <row r="170" spans="1:70" s="24" customFormat="1" ht="17.25" customHeight="1">
      <c r="A170" s="41" t="s">
        <v>1</v>
      </c>
      <c r="B170" s="81"/>
      <c r="C170" s="136" t="s">
        <v>78</v>
      </c>
      <c r="D170" s="66" t="s">
        <v>7</v>
      </c>
      <c r="E170" s="54" t="s">
        <v>166</v>
      </c>
      <c r="F170" s="4" t="s">
        <v>283</v>
      </c>
      <c r="G170" s="42">
        <v>600000</v>
      </c>
      <c r="H170" s="135" t="s">
        <v>78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</row>
    <row r="171" spans="1:70" s="24" customFormat="1" ht="18" customHeight="1">
      <c r="A171" s="41"/>
      <c r="B171" s="81"/>
      <c r="C171" s="141"/>
      <c r="D171" s="67"/>
      <c r="E171" s="55"/>
      <c r="F171" s="4"/>
      <c r="G171" s="42"/>
      <c r="H171" s="164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</row>
    <row r="172" spans="1:70" s="24" customFormat="1" ht="24" customHeight="1">
      <c r="A172" s="41" t="s">
        <v>13</v>
      </c>
      <c r="B172" s="108" t="s">
        <v>69</v>
      </c>
      <c r="C172" s="144" t="s">
        <v>79</v>
      </c>
      <c r="D172" s="8"/>
      <c r="E172" s="8"/>
      <c r="F172" s="14"/>
      <c r="G172" s="58">
        <f>SUM(G173:G175)</f>
        <v>2100000</v>
      </c>
      <c r="H172" s="13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</row>
    <row r="173" spans="1:70" s="24" customFormat="1" ht="28.5" customHeight="1">
      <c r="A173" s="145"/>
      <c r="B173" s="117"/>
      <c r="C173" s="136" t="s">
        <v>78</v>
      </c>
      <c r="D173" s="45" t="s">
        <v>7</v>
      </c>
      <c r="E173" s="54" t="s">
        <v>166</v>
      </c>
      <c r="F173" s="4" t="s">
        <v>284</v>
      </c>
      <c r="G173" s="42">
        <v>2000000</v>
      </c>
      <c r="H173" s="142" t="s">
        <v>78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</row>
    <row r="174" spans="1:70" s="24" customFormat="1" ht="18.75" customHeight="1">
      <c r="A174" s="145"/>
      <c r="B174" s="70"/>
      <c r="C174" s="136" t="s">
        <v>258</v>
      </c>
      <c r="D174" s="45" t="s">
        <v>7</v>
      </c>
      <c r="E174" s="54">
        <v>1</v>
      </c>
      <c r="F174" s="4" t="s">
        <v>210</v>
      </c>
      <c r="G174" s="42">
        <v>100000</v>
      </c>
      <c r="H174" s="142" t="s">
        <v>241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</row>
    <row r="175" spans="1:70" s="24" customFormat="1" ht="18.75" customHeight="1">
      <c r="A175" s="145"/>
      <c r="B175" s="70"/>
      <c r="C175" s="136"/>
      <c r="D175" s="45"/>
      <c r="E175" s="54"/>
      <c r="F175" s="53"/>
      <c r="G175" s="42"/>
      <c r="H175" s="142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</row>
    <row r="176" spans="1:70" s="24" customFormat="1" ht="22.5" customHeight="1">
      <c r="A176" s="145"/>
      <c r="B176" s="81"/>
      <c r="C176" s="136"/>
      <c r="D176" s="45"/>
      <c r="E176" s="54"/>
      <c r="F176" s="53"/>
      <c r="G176" s="6">
        <f>SUM(G177)</f>
        <v>114070432</v>
      </c>
      <c r="H176" s="142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</row>
    <row r="177" spans="1:70" s="24" customFormat="1" ht="19.5" customHeight="1">
      <c r="A177" s="41" t="s">
        <v>13</v>
      </c>
      <c r="B177" s="108" t="s">
        <v>46</v>
      </c>
      <c r="C177" s="140" t="s">
        <v>47</v>
      </c>
      <c r="D177" s="49"/>
      <c r="E177" s="55"/>
      <c r="F177" s="47"/>
      <c r="G177" s="60">
        <f>SUM(G178:G188)</f>
        <v>114070432</v>
      </c>
      <c r="H177" s="132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</row>
    <row r="178" spans="1:70" s="24" customFormat="1" ht="18.75" customHeight="1">
      <c r="A178" s="41"/>
      <c r="B178" s="116"/>
      <c r="C178" s="136" t="s">
        <v>128</v>
      </c>
      <c r="D178" s="67" t="s">
        <v>7</v>
      </c>
      <c r="E178" s="55">
        <v>1</v>
      </c>
      <c r="F178" s="4" t="s">
        <v>93</v>
      </c>
      <c r="G178" s="75">
        <v>47570432</v>
      </c>
      <c r="H178" s="142" t="s">
        <v>245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</row>
    <row r="179" spans="1:70" s="24" customFormat="1" ht="21" customHeight="1">
      <c r="A179" s="41"/>
      <c r="B179" s="70"/>
      <c r="C179" s="136" t="s">
        <v>234</v>
      </c>
      <c r="D179" s="67" t="s">
        <v>7</v>
      </c>
      <c r="E179" s="55">
        <v>1</v>
      </c>
      <c r="F179" s="4" t="s">
        <v>93</v>
      </c>
      <c r="G179" s="75">
        <v>2850000</v>
      </c>
      <c r="H179" s="142" t="s">
        <v>253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</row>
    <row r="180" spans="1:70" s="24" customFormat="1" ht="31.5" customHeight="1">
      <c r="A180" s="41"/>
      <c r="B180" s="70"/>
      <c r="C180" s="136" t="s">
        <v>259</v>
      </c>
      <c r="D180" s="67" t="s">
        <v>7</v>
      </c>
      <c r="E180" s="55">
        <v>2</v>
      </c>
      <c r="F180" s="4" t="s">
        <v>93</v>
      </c>
      <c r="G180" s="75">
        <v>200000</v>
      </c>
      <c r="H180" s="142" t="s">
        <v>110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</row>
    <row r="181" spans="1:70" s="24" customFormat="1" ht="18.75" customHeight="1">
      <c r="A181" s="41"/>
      <c r="B181" s="81"/>
      <c r="C181" s="136" t="s">
        <v>260</v>
      </c>
      <c r="D181" s="67" t="s">
        <v>7</v>
      </c>
      <c r="E181" s="55">
        <v>2</v>
      </c>
      <c r="F181" s="4" t="s">
        <v>93</v>
      </c>
      <c r="G181" s="75">
        <v>3000000</v>
      </c>
      <c r="H181" s="142" t="s">
        <v>100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</row>
    <row r="182" spans="1:70" s="24" customFormat="1" ht="18" customHeight="1">
      <c r="A182" s="41"/>
      <c r="B182" s="109"/>
      <c r="C182" s="136" t="s">
        <v>184</v>
      </c>
      <c r="D182" s="67" t="s">
        <v>7</v>
      </c>
      <c r="E182" s="55">
        <v>1</v>
      </c>
      <c r="F182" s="4" t="s">
        <v>283</v>
      </c>
      <c r="G182" s="75">
        <v>15000000</v>
      </c>
      <c r="H182" s="142" t="s">
        <v>253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</row>
    <row r="183" spans="1:70" s="24" customFormat="1" ht="18.75" customHeight="1">
      <c r="A183" s="41"/>
      <c r="B183" s="110"/>
      <c r="C183" s="136" t="s">
        <v>139</v>
      </c>
      <c r="D183" s="67" t="s">
        <v>7</v>
      </c>
      <c r="E183" s="55">
        <v>2</v>
      </c>
      <c r="F183" s="4" t="s">
        <v>84</v>
      </c>
      <c r="G183" s="75">
        <v>400000</v>
      </c>
      <c r="H183" s="142" t="s">
        <v>106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</row>
    <row r="184" spans="1:70" s="24" customFormat="1" ht="18.75" customHeight="1">
      <c r="A184" s="41"/>
      <c r="B184" s="70"/>
      <c r="C184" s="136" t="s">
        <v>185</v>
      </c>
      <c r="D184" s="67" t="s">
        <v>7</v>
      </c>
      <c r="E184" s="55">
        <v>2</v>
      </c>
      <c r="F184" s="4" t="s">
        <v>84</v>
      </c>
      <c r="G184" s="75">
        <v>800000</v>
      </c>
      <c r="H184" s="142" t="s">
        <v>97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</row>
    <row r="185" spans="1:70" s="24" customFormat="1" ht="18.75" customHeight="1">
      <c r="A185" s="41"/>
      <c r="B185" s="70"/>
      <c r="C185" s="136" t="s">
        <v>186</v>
      </c>
      <c r="D185" s="67" t="s">
        <v>7</v>
      </c>
      <c r="E185" s="55">
        <v>2</v>
      </c>
      <c r="F185" s="53" t="s">
        <v>93</v>
      </c>
      <c r="G185" s="75">
        <v>800000</v>
      </c>
      <c r="H185" s="142" t="s">
        <v>96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</row>
    <row r="186" spans="1:70" s="24" customFormat="1" ht="28.5" customHeight="1">
      <c r="A186" s="41"/>
      <c r="B186" s="109"/>
      <c r="C186" s="136" t="s">
        <v>261</v>
      </c>
      <c r="D186" s="67"/>
      <c r="E186" s="55">
        <v>1</v>
      </c>
      <c r="F186" s="53" t="s">
        <v>93</v>
      </c>
      <c r="G186" s="75">
        <v>42050000</v>
      </c>
      <c r="H186" s="142" t="s">
        <v>241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</row>
    <row r="187" spans="1:70" s="24" customFormat="1" ht="21.75" customHeight="1">
      <c r="A187" s="41"/>
      <c r="B187" s="81"/>
      <c r="C187" s="136" t="s">
        <v>91</v>
      </c>
      <c r="D187" s="67"/>
      <c r="E187" s="55">
        <v>2</v>
      </c>
      <c r="F187" s="4" t="s">
        <v>82</v>
      </c>
      <c r="G187" s="75">
        <v>1000000</v>
      </c>
      <c r="H187" s="142" t="s">
        <v>78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</row>
    <row r="188" spans="1:70" s="24" customFormat="1" ht="18.75" customHeight="1">
      <c r="A188" s="41"/>
      <c r="B188" s="70"/>
      <c r="C188" s="136" t="s">
        <v>162</v>
      </c>
      <c r="D188" s="67"/>
      <c r="E188" s="55">
        <v>2</v>
      </c>
      <c r="F188" s="4" t="s">
        <v>82</v>
      </c>
      <c r="G188" s="75">
        <v>400000</v>
      </c>
      <c r="H188" s="142" t="s">
        <v>97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</row>
    <row r="189" spans="1:70" s="24" customFormat="1" ht="25.5" customHeight="1">
      <c r="A189" s="41"/>
      <c r="B189" s="109"/>
      <c r="C189" s="136"/>
      <c r="D189" s="67"/>
      <c r="E189" s="55"/>
      <c r="F189" s="4"/>
      <c r="G189" s="75"/>
      <c r="H189" s="142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</row>
    <row r="190" spans="1:70" s="24" customFormat="1" ht="49.5" customHeight="1">
      <c r="A190" s="146" t="s">
        <v>48</v>
      </c>
      <c r="B190" s="111" t="s">
        <v>129</v>
      </c>
      <c r="C190" s="147"/>
      <c r="D190" s="45"/>
      <c r="E190" s="55"/>
      <c r="F190" s="40"/>
      <c r="G190" s="100">
        <f>SUM(G191)</f>
        <v>25000000</v>
      </c>
      <c r="H190" s="132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</row>
    <row r="191" spans="1:70" s="24" customFormat="1" ht="19.5" customHeight="1">
      <c r="A191" s="41" t="s">
        <v>13</v>
      </c>
      <c r="B191" s="108" t="s">
        <v>49</v>
      </c>
      <c r="C191" s="140" t="s">
        <v>278</v>
      </c>
      <c r="D191" s="49"/>
      <c r="E191" s="55"/>
      <c r="F191" s="4"/>
      <c r="G191" s="60">
        <f>SUM(G192)</f>
        <v>25000000</v>
      </c>
      <c r="H191" s="132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</row>
    <row r="192" spans="1:70" s="24" customFormat="1" ht="21" customHeight="1">
      <c r="A192" s="148"/>
      <c r="B192" s="109"/>
      <c r="C192" s="141" t="s">
        <v>209</v>
      </c>
      <c r="D192" s="49" t="s">
        <v>7</v>
      </c>
      <c r="E192" s="55">
        <v>1</v>
      </c>
      <c r="F192" s="53" t="s">
        <v>284</v>
      </c>
      <c r="G192" s="42">
        <v>25000000</v>
      </c>
      <c r="H192" s="142" t="s">
        <v>253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</row>
    <row r="193" spans="1:70" s="24" customFormat="1" ht="21.75" customHeight="1">
      <c r="A193" s="148"/>
      <c r="B193" s="1"/>
      <c r="C193" s="136"/>
      <c r="D193" s="51"/>
      <c r="E193" s="70"/>
      <c r="F193" s="53"/>
      <c r="G193" s="100"/>
      <c r="H193" s="132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</row>
    <row r="194" spans="1:70" s="24" customFormat="1" ht="21.75" customHeight="1">
      <c r="A194" s="148"/>
      <c r="B194" s="1"/>
      <c r="C194" s="136"/>
      <c r="D194" s="51"/>
      <c r="E194" s="70"/>
      <c r="F194" s="53"/>
      <c r="G194" s="100">
        <f>SUM(G195)+G202+G207+G213+G217+G223+G227</f>
        <v>110360000</v>
      </c>
      <c r="H194" s="132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</row>
    <row r="195" spans="1:70" s="24" customFormat="1" ht="21" customHeight="1">
      <c r="A195" s="41" t="s">
        <v>13</v>
      </c>
      <c r="B195" s="108" t="s">
        <v>50</v>
      </c>
      <c r="C195" s="140" t="s">
        <v>9</v>
      </c>
      <c r="D195" s="45"/>
      <c r="E195" s="54" t="s">
        <v>1</v>
      </c>
      <c r="F195" s="53"/>
      <c r="G195" s="58">
        <f>SUM(G196:G200)</f>
        <v>8900000</v>
      </c>
      <c r="H195" s="132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</row>
    <row r="196" spans="1:70" s="24" customFormat="1" ht="20.25" customHeight="1">
      <c r="A196" s="149"/>
      <c r="B196" s="70"/>
      <c r="C196" s="136" t="s">
        <v>262</v>
      </c>
      <c r="D196" s="45" t="s">
        <v>7</v>
      </c>
      <c r="E196" s="54">
        <v>1</v>
      </c>
      <c r="F196" s="53" t="s">
        <v>236</v>
      </c>
      <c r="G196" s="42">
        <v>7000000</v>
      </c>
      <c r="H196" s="142" t="s">
        <v>241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</row>
    <row r="197" spans="1:70" s="24" customFormat="1" ht="19.5" customHeight="1">
      <c r="A197" s="149"/>
      <c r="B197" s="81"/>
      <c r="C197" s="136" t="s">
        <v>204</v>
      </c>
      <c r="D197" s="45" t="s">
        <v>7</v>
      </c>
      <c r="E197" s="54">
        <v>2</v>
      </c>
      <c r="F197" s="53" t="s">
        <v>236</v>
      </c>
      <c r="G197" s="42">
        <v>200000</v>
      </c>
      <c r="H197" s="142" t="s">
        <v>109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</row>
    <row r="198" spans="1:70" s="24" customFormat="1" ht="24.75" customHeight="1">
      <c r="A198" s="149"/>
      <c r="B198" s="70"/>
      <c r="C198" s="136" t="s">
        <v>187</v>
      </c>
      <c r="D198" s="45" t="s">
        <v>7</v>
      </c>
      <c r="E198" s="54">
        <v>2</v>
      </c>
      <c r="F198" s="53" t="s">
        <v>236</v>
      </c>
      <c r="G198" s="42">
        <v>200000</v>
      </c>
      <c r="H198" s="142" t="s">
        <v>97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</row>
    <row r="199" spans="1:70" s="24" customFormat="1" ht="24" customHeight="1">
      <c r="A199" s="149"/>
      <c r="B199" s="81"/>
      <c r="C199" s="136" t="s">
        <v>263</v>
      </c>
      <c r="D199" s="45" t="s">
        <v>7</v>
      </c>
      <c r="E199" s="54">
        <v>2</v>
      </c>
      <c r="F199" s="4" t="s">
        <v>93</v>
      </c>
      <c r="G199" s="42">
        <v>1100000</v>
      </c>
      <c r="H199" s="142" t="s">
        <v>265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</row>
    <row r="200" spans="1:70" s="24" customFormat="1" ht="21" customHeight="1">
      <c r="A200" s="149"/>
      <c r="B200" s="81"/>
      <c r="C200" s="136" t="s">
        <v>264</v>
      </c>
      <c r="D200" s="45" t="s">
        <v>7</v>
      </c>
      <c r="E200" s="54">
        <v>2</v>
      </c>
      <c r="F200" s="4" t="s">
        <v>283</v>
      </c>
      <c r="G200" s="42">
        <v>400000</v>
      </c>
      <c r="H200" s="142" t="s">
        <v>122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</row>
    <row r="201" spans="1:70" s="24" customFormat="1" ht="16.5" customHeight="1">
      <c r="A201" s="41"/>
      <c r="B201" s="81"/>
      <c r="C201" s="136"/>
      <c r="D201" s="49"/>
      <c r="E201" s="55"/>
      <c r="F201" s="4"/>
      <c r="G201" s="65"/>
      <c r="H201" s="132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</row>
    <row r="202" spans="1:70" s="24" customFormat="1" ht="16.5" customHeight="1">
      <c r="A202" s="41" t="s">
        <v>13</v>
      </c>
      <c r="B202" s="108" t="s">
        <v>51</v>
      </c>
      <c r="C202" s="140" t="s">
        <v>57</v>
      </c>
      <c r="D202" s="49" t="s">
        <v>1</v>
      </c>
      <c r="E202" s="55" t="s">
        <v>1</v>
      </c>
      <c r="F202" s="4"/>
      <c r="G202" s="63">
        <f>SUM(G203:G205)</f>
        <v>850000</v>
      </c>
      <c r="H202" s="132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</row>
    <row r="203" spans="1:70" s="24" customFormat="1" ht="20.25" customHeight="1">
      <c r="A203" s="41"/>
      <c r="B203" s="109"/>
      <c r="C203" s="136" t="s">
        <v>111</v>
      </c>
      <c r="D203" s="49" t="s">
        <v>7</v>
      </c>
      <c r="E203" s="55">
        <v>2</v>
      </c>
      <c r="F203" s="4" t="s">
        <v>82</v>
      </c>
      <c r="G203" s="42">
        <v>100000</v>
      </c>
      <c r="H203" s="142" t="s">
        <v>110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</row>
    <row r="204" spans="1:70" s="24" customFormat="1" ht="18.75" customHeight="1">
      <c r="A204" s="41"/>
      <c r="B204" s="109"/>
      <c r="C204" s="136" t="s">
        <v>112</v>
      </c>
      <c r="D204" s="49" t="s">
        <v>7</v>
      </c>
      <c r="E204" s="55">
        <v>2</v>
      </c>
      <c r="F204" s="4" t="s">
        <v>82</v>
      </c>
      <c r="G204" s="42">
        <v>50000</v>
      </c>
      <c r="H204" s="142" t="s">
        <v>110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</row>
    <row r="205" spans="1:70" s="24" customFormat="1" ht="19.5" customHeight="1">
      <c r="A205" s="41"/>
      <c r="B205" s="109"/>
      <c r="C205" s="136" t="s">
        <v>113</v>
      </c>
      <c r="D205" s="49" t="s">
        <v>7</v>
      </c>
      <c r="E205" s="55">
        <v>2</v>
      </c>
      <c r="F205" s="4" t="s">
        <v>82</v>
      </c>
      <c r="G205" s="42">
        <v>700000</v>
      </c>
      <c r="H205" s="142" t="s">
        <v>106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</row>
    <row r="206" spans="1:70" s="24" customFormat="1" ht="16.5" customHeight="1">
      <c r="A206" s="41"/>
      <c r="B206" s="81"/>
      <c r="C206" s="136"/>
      <c r="D206" s="49"/>
      <c r="E206" s="55"/>
      <c r="F206" s="4"/>
      <c r="G206" s="65"/>
      <c r="H206" s="132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</row>
    <row r="207" spans="1:70" s="24" customFormat="1" ht="16.5" customHeight="1">
      <c r="A207" s="41" t="s">
        <v>13</v>
      </c>
      <c r="B207" s="108" t="s">
        <v>52</v>
      </c>
      <c r="C207" s="140" t="s">
        <v>58</v>
      </c>
      <c r="D207" s="49" t="s">
        <v>1</v>
      </c>
      <c r="E207" s="55"/>
      <c r="F207" s="47"/>
      <c r="G207" s="60">
        <f>SUM(G208:G212)</f>
        <v>81450000</v>
      </c>
      <c r="H207" s="132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</row>
    <row r="208" spans="1:70" s="24" customFormat="1" ht="28.5" customHeight="1">
      <c r="A208" s="41"/>
      <c r="B208" s="109"/>
      <c r="C208" s="141" t="s">
        <v>80</v>
      </c>
      <c r="D208" s="49" t="s">
        <v>7</v>
      </c>
      <c r="E208" s="55">
        <v>1</v>
      </c>
      <c r="F208" s="4" t="s">
        <v>93</v>
      </c>
      <c r="G208" s="42">
        <v>80000000</v>
      </c>
      <c r="H208" s="142" t="s">
        <v>143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</row>
    <row r="209" spans="1:70" s="24" customFormat="1" ht="16.5" customHeight="1">
      <c r="A209" s="41"/>
      <c r="B209" s="109"/>
      <c r="C209" s="141" t="s">
        <v>163</v>
      </c>
      <c r="D209" s="49" t="s">
        <v>7</v>
      </c>
      <c r="E209" s="55">
        <v>2</v>
      </c>
      <c r="F209" s="4" t="s">
        <v>82</v>
      </c>
      <c r="G209" s="42">
        <v>100000</v>
      </c>
      <c r="H209" s="142" t="s">
        <v>110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</row>
    <row r="210" spans="1:70" s="24" customFormat="1" ht="16.5" customHeight="1">
      <c r="A210" s="41"/>
      <c r="B210" s="109"/>
      <c r="C210" s="141" t="s">
        <v>163</v>
      </c>
      <c r="D210" s="49" t="s">
        <v>7</v>
      </c>
      <c r="E210" s="55">
        <v>2</v>
      </c>
      <c r="F210" s="4" t="s">
        <v>82</v>
      </c>
      <c r="G210" s="42">
        <v>150000</v>
      </c>
      <c r="H210" s="142" t="s">
        <v>106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</row>
    <row r="211" spans="1:70" s="24" customFormat="1" ht="18" customHeight="1">
      <c r="A211" s="41"/>
      <c r="B211" s="109"/>
      <c r="C211" s="141" t="s">
        <v>81</v>
      </c>
      <c r="D211" s="49" t="s">
        <v>7</v>
      </c>
      <c r="E211" s="55">
        <v>2</v>
      </c>
      <c r="F211" s="4" t="s">
        <v>82</v>
      </c>
      <c r="G211" s="42">
        <v>1200000</v>
      </c>
      <c r="H211" s="142" t="s">
        <v>97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</row>
    <row r="212" spans="1:70" s="24" customFormat="1" ht="22.5" customHeight="1">
      <c r="A212" s="41"/>
      <c r="B212" s="81"/>
      <c r="C212" s="141"/>
      <c r="D212" s="49"/>
      <c r="E212" s="55"/>
      <c r="F212" s="4"/>
      <c r="G212" s="42"/>
      <c r="H212" s="142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</row>
    <row r="213" spans="1:70" s="24" customFormat="1" ht="18.75" customHeight="1">
      <c r="A213" s="41" t="s">
        <v>13</v>
      </c>
      <c r="B213" s="108" t="s">
        <v>53</v>
      </c>
      <c r="C213" s="140" t="s">
        <v>59</v>
      </c>
      <c r="D213" s="49"/>
      <c r="E213" s="55" t="s">
        <v>1</v>
      </c>
      <c r="F213" s="4"/>
      <c r="G213" s="60">
        <f>SUM(G214:G216)</f>
        <v>10000000</v>
      </c>
      <c r="H213" s="132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</row>
    <row r="214" spans="1:70" s="24" customFormat="1" ht="24.75" customHeight="1">
      <c r="A214" s="149"/>
      <c r="B214" s="81"/>
      <c r="C214" s="141" t="s">
        <v>266</v>
      </c>
      <c r="D214" s="49" t="s">
        <v>7</v>
      </c>
      <c r="E214" s="55">
        <v>1</v>
      </c>
      <c r="F214" s="4" t="s">
        <v>84</v>
      </c>
      <c r="G214" s="42">
        <v>8000000</v>
      </c>
      <c r="H214" s="135" t="s">
        <v>143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</row>
    <row r="215" spans="1:70" s="24" customFormat="1" ht="21" customHeight="1">
      <c r="A215" s="149"/>
      <c r="B215" s="109"/>
      <c r="C215" s="141" t="s">
        <v>267</v>
      </c>
      <c r="D215" s="49" t="s">
        <v>7</v>
      </c>
      <c r="E215" s="55">
        <v>2</v>
      </c>
      <c r="F215" s="4" t="s">
        <v>210</v>
      </c>
      <c r="G215" s="42">
        <v>2000000</v>
      </c>
      <c r="H215" s="135" t="s">
        <v>102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</row>
    <row r="216" spans="1:70" s="24" customFormat="1" ht="18.75" customHeight="1">
      <c r="A216" s="149"/>
      <c r="B216" s="81"/>
      <c r="C216" s="141"/>
      <c r="D216" s="49"/>
      <c r="E216" s="55"/>
      <c r="F216" s="4"/>
      <c r="G216" s="42"/>
      <c r="H216" s="135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</row>
    <row r="217" spans="1:70" s="24" customFormat="1" ht="18.75" customHeight="1">
      <c r="A217" s="41" t="s">
        <v>13</v>
      </c>
      <c r="B217" s="108" t="s">
        <v>54</v>
      </c>
      <c r="C217" s="140" t="s">
        <v>60</v>
      </c>
      <c r="D217" s="49"/>
      <c r="E217" s="55" t="s">
        <v>1</v>
      </c>
      <c r="F217" s="40"/>
      <c r="G217" s="60">
        <f>SUM(G218:G222)</f>
        <v>1770000</v>
      </c>
      <c r="H217" s="132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</row>
    <row r="218" spans="1:70" s="24" customFormat="1" ht="22.5" customHeight="1">
      <c r="A218" s="41"/>
      <c r="B218" s="81"/>
      <c r="C218" s="141" t="s">
        <v>205</v>
      </c>
      <c r="D218" s="49" t="s">
        <v>7</v>
      </c>
      <c r="E218" s="55">
        <v>2</v>
      </c>
      <c r="F218" s="40" t="s">
        <v>82</v>
      </c>
      <c r="G218" s="42">
        <v>200000</v>
      </c>
      <c r="H218" s="135" t="s">
        <v>97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</row>
    <row r="219" spans="1:70" s="24" customFormat="1" ht="18.75" customHeight="1">
      <c r="A219" s="41"/>
      <c r="B219" s="70"/>
      <c r="C219" s="141" t="s">
        <v>206</v>
      </c>
      <c r="D219" s="49" t="s">
        <v>7</v>
      </c>
      <c r="E219" s="55">
        <v>2</v>
      </c>
      <c r="F219" s="40" t="s">
        <v>82</v>
      </c>
      <c r="G219" s="42">
        <v>800000</v>
      </c>
      <c r="H219" s="135" t="s">
        <v>97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</row>
    <row r="220" spans="1:70" s="24" customFormat="1" ht="24.75" customHeight="1">
      <c r="A220" s="41"/>
      <c r="B220" s="81"/>
      <c r="C220" s="141" t="s">
        <v>235</v>
      </c>
      <c r="D220" s="49" t="s">
        <v>7</v>
      </c>
      <c r="E220" s="55">
        <v>2</v>
      </c>
      <c r="F220" s="40" t="s">
        <v>82</v>
      </c>
      <c r="G220" s="42">
        <v>170000</v>
      </c>
      <c r="H220" s="135" t="s">
        <v>142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</row>
    <row r="221" spans="1:70" s="24" customFormat="1" ht="18.75" customHeight="1">
      <c r="A221" s="41"/>
      <c r="B221" s="81"/>
      <c r="C221" s="141" t="s">
        <v>268</v>
      </c>
      <c r="D221" s="49" t="s">
        <v>7</v>
      </c>
      <c r="E221" s="55">
        <v>1</v>
      </c>
      <c r="F221" s="53" t="s">
        <v>82</v>
      </c>
      <c r="G221" s="42">
        <v>600000</v>
      </c>
      <c r="H221" s="135" t="s">
        <v>245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</row>
    <row r="222" spans="1:70" s="24" customFormat="1" ht="18.75" customHeight="1">
      <c r="A222" s="41"/>
      <c r="B222" s="70"/>
      <c r="C222" s="141"/>
      <c r="D222" s="49"/>
      <c r="E222" s="55"/>
      <c r="F222" s="40"/>
      <c r="G222" s="42"/>
      <c r="H222" s="135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</row>
    <row r="223" spans="1:70" s="24" customFormat="1" ht="18.75" customHeight="1">
      <c r="A223" s="150" t="s">
        <v>13</v>
      </c>
      <c r="B223" s="122" t="s">
        <v>55</v>
      </c>
      <c r="C223" s="151" t="s">
        <v>61</v>
      </c>
      <c r="D223" s="87"/>
      <c r="E223" s="88" t="s">
        <v>1</v>
      </c>
      <c r="F223" s="4"/>
      <c r="G223" s="90">
        <f>SUM(G224:G225)</f>
        <v>5500000</v>
      </c>
      <c r="H223" s="132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</row>
    <row r="224" spans="1:70" s="96" customFormat="1" ht="18.75" customHeight="1">
      <c r="A224" s="41"/>
      <c r="B224" s="70"/>
      <c r="C224" s="141" t="s">
        <v>140</v>
      </c>
      <c r="D224" s="49" t="s">
        <v>7</v>
      </c>
      <c r="E224" s="55">
        <v>2</v>
      </c>
      <c r="F224" s="89" t="s">
        <v>82</v>
      </c>
      <c r="G224" s="42">
        <v>2500000</v>
      </c>
      <c r="H224" s="135" t="s">
        <v>102</v>
      </c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97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</row>
    <row r="225" spans="1:70" s="96" customFormat="1" ht="23.25" customHeight="1">
      <c r="A225" s="41"/>
      <c r="B225" s="117"/>
      <c r="C225" s="141" t="s">
        <v>130</v>
      </c>
      <c r="D225" s="49" t="s">
        <v>7</v>
      </c>
      <c r="E225" s="55">
        <v>2</v>
      </c>
      <c r="F225" s="89" t="s">
        <v>82</v>
      </c>
      <c r="G225" s="42">
        <v>3000000</v>
      </c>
      <c r="H225" s="135" t="s">
        <v>102</v>
      </c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97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</row>
    <row r="226" spans="1:70" s="24" customFormat="1" ht="18.75" customHeight="1">
      <c r="A226" s="41"/>
      <c r="B226" s="70"/>
      <c r="C226" s="141"/>
      <c r="D226" s="49"/>
      <c r="E226" s="55"/>
      <c r="F226" s="40"/>
      <c r="G226" s="152"/>
      <c r="H226" s="68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</row>
    <row r="227" spans="1:70" s="24" customFormat="1" ht="15.75" customHeight="1">
      <c r="A227" s="153" t="s">
        <v>13</v>
      </c>
      <c r="B227" s="123" t="s">
        <v>56</v>
      </c>
      <c r="C227" s="154" t="s">
        <v>62</v>
      </c>
      <c r="D227" s="91"/>
      <c r="E227" s="92"/>
      <c r="F227" s="93"/>
      <c r="G227" s="94">
        <f>SUM(G228:G231)</f>
        <v>1890000</v>
      </c>
      <c r="H227" s="132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</row>
    <row r="228" spans="1:70" s="24" customFormat="1" ht="21" customHeight="1">
      <c r="A228" s="41"/>
      <c r="B228" s="81"/>
      <c r="C228" s="165" t="s">
        <v>188</v>
      </c>
      <c r="D228" s="49" t="s">
        <v>7</v>
      </c>
      <c r="E228" s="72">
        <v>1</v>
      </c>
      <c r="F228" s="40" t="s">
        <v>236</v>
      </c>
      <c r="G228" s="42">
        <v>90000</v>
      </c>
      <c r="H228" s="62" t="s">
        <v>245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</row>
    <row r="229" spans="1:70" s="24" customFormat="1" ht="21" customHeight="1">
      <c r="A229" s="41"/>
      <c r="B229" s="81"/>
      <c r="C229" s="165" t="s">
        <v>141</v>
      </c>
      <c r="D229" s="49" t="s">
        <v>7</v>
      </c>
      <c r="E229" s="72">
        <v>2</v>
      </c>
      <c r="F229" s="40" t="s">
        <v>84</v>
      </c>
      <c r="G229" s="75">
        <v>700000</v>
      </c>
      <c r="H229" s="62" t="s">
        <v>142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</row>
    <row r="230" spans="1:70" s="24" customFormat="1" ht="27" customHeight="1">
      <c r="A230" s="41"/>
      <c r="B230" s="81"/>
      <c r="C230" s="165" t="s">
        <v>189</v>
      </c>
      <c r="D230" s="49" t="s">
        <v>7</v>
      </c>
      <c r="E230" s="72">
        <v>1</v>
      </c>
      <c r="F230" s="40" t="s">
        <v>236</v>
      </c>
      <c r="G230" s="42">
        <v>200000</v>
      </c>
      <c r="H230" s="62" t="s">
        <v>269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</row>
    <row r="231" spans="1:70" s="24" customFormat="1" ht="30" customHeight="1">
      <c r="A231" s="41"/>
      <c r="B231" s="81"/>
      <c r="C231" s="165" t="s">
        <v>190</v>
      </c>
      <c r="D231" s="49" t="s">
        <v>7</v>
      </c>
      <c r="E231" s="72">
        <v>1</v>
      </c>
      <c r="F231" s="40" t="s">
        <v>236</v>
      </c>
      <c r="G231" s="75">
        <v>900000</v>
      </c>
      <c r="H231" s="166" t="s">
        <v>245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</row>
    <row r="232" spans="1:70" s="24" customFormat="1" ht="21.75" customHeight="1">
      <c r="A232" s="41"/>
      <c r="B232" s="81"/>
      <c r="C232" s="165"/>
      <c r="D232" s="49"/>
      <c r="E232" s="72"/>
      <c r="F232" s="4"/>
      <c r="G232" s="42"/>
      <c r="H232" s="135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</row>
    <row r="233" spans="1:70" s="24" customFormat="1" ht="21.75" customHeight="1">
      <c r="A233" s="155"/>
      <c r="B233" s="112" t="s">
        <v>118</v>
      </c>
      <c r="C233" s="82" t="s">
        <v>117</v>
      </c>
      <c r="D233" s="71"/>
      <c r="E233" s="72"/>
      <c r="F233" s="40"/>
      <c r="G233" s="103">
        <f>SUM(G234)+G239</f>
        <v>3400000</v>
      </c>
      <c r="H233" s="132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</row>
    <row r="234" spans="1:70" s="24" customFormat="1" ht="20.25" customHeight="1">
      <c r="A234" s="41" t="s">
        <v>13</v>
      </c>
      <c r="B234" s="104" t="s">
        <v>66</v>
      </c>
      <c r="C234" s="111" t="s">
        <v>70</v>
      </c>
      <c r="D234" s="71"/>
      <c r="E234" s="8"/>
      <c r="F234" s="40"/>
      <c r="G234" s="73">
        <f>SUM(G235:G237)</f>
        <v>2500000</v>
      </c>
      <c r="H234" s="132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</row>
    <row r="235" spans="1:70" s="24" customFormat="1" ht="27" customHeight="1">
      <c r="A235" s="156"/>
      <c r="B235" s="109"/>
      <c r="C235" s="165" t="s">
        <v>164</v>
      </c>
      <c r="D235" s="71" t="s">
        <v>7</v>
      </c>
      <c r="E235" s="72">
        <v>2</v>
      </c>
      <c r="F235" s="4" t="s">
        <v>210</v>
      </c>
      <c r="G235" s="42">
        <v>1000000</v>
      </c>
      <c r="H235" s="135" t="s">
        <v>97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</row>
    <row r="236" spans="1:70" s="24" customFormat="1" ht="17.25" customHeight="1">
      <c r="A236" s="156"/>
      <c r="B236" s="113"/>
      <c r="C236" s="165" t="s">
        <v>191</v>
      </c>
      <c r="D236" s="71" t="s">
        <v>7</v>
      </c>
      <c r="E236" s="72">
        <v>2</v>
      </c>
      <c r="F236" s="4" t="s">
        <v>210</v>
      </c>
      <c r="G236" s="42">
        <v>500000</v>
      </c>
      <c r="H236" s="135" t="s">
        <v>97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</row>
    <row r="237" spans="1:70" s="24" customFormat="1" ht="28.5" customHeight="1">
      <c r="A237" s="156"/>
      <c r="B237" s="113"/>
      <c r="C237" s="165" t="s">
        <v>192</v>
      </c>
      <c r="D237" s="71"/>
      <c r="E237" s="72">
        <v>1</v>
      </c>
      <c r="F237" s="40" t="s">
        <v>84</v>
      </c>
      <c r="G237" s="42">
        <v>1000000</v>
      </c>
      <c r="H237" s="135" t="s">
        <v>253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</row>
    <row r="238" spans="1:70" s="24" customFormat="1" ht="18.75" customHeight="1">
      <c r="A238" s="41"/>
      <c r="B238" s="70"/>
      <c r="C238" s="141"/>
      <c r="D238" s="49"/>
      <c r="E238" s="55"/>
      <c r="F238" s="4"/>
      <c r="G238" s="42"/>
      <c r="H238" s="142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</row>
    <row r="239" spans="1:70" s="24" customFormat="1" ht="24" customHeight="1">
      <c r="A239" s="41" t="s">
        <v>13</v>
      </c>
      <c r="B239" s="108" t="s">
        <v>63</v>
      </c>
      <c r="C239" s="157" t="s">
        <v>64</v>
      </c>
      <c r="D239" s="71"/>
      <c r="E239" s="55" t="s">
        <v>1</v>
      </c>
      <c r="F239" s="47"/>
      <c r="G239" s="73">
        <f>SUM(G240:G240)</f>
        <v>900000</v>
      </c>
      <c r="H239" s="132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</row>
    <row r="240" spans="1:70" s="24" customFormat="1" ht="20.25" customHeight="1">
      <c r="A240" s="41"/>
      <c r="B240" s="81"/>
      <c r="C240" s="165" t="s">
        <v>270</v>
      </c>
      <c r="D240" s="71" t="s">
        <v>7</v>
      </c>
      <c r="E240" s="72">
        <v>2</v>
      </c>
      <c r="F240" s="40" t="s">
        <v>84</v>
      </c>
      <c r="G240" s="42">
        <v>900000</v>
      </c>
      <c r="H240" s="135" t="s">
        <v>123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</row>
    <row r="241" spans="1:70" s="24" customFormat="1" ht="24.75" customHeight="1">
      <c r="A241" s="41"/>
      <c r="B241" s="81"/>
      <c r="C241" s="165"/>
      <c r="D241" s="71"/>
      <c r="E241" s="72"/>
      <c r="F241" s="4"/>
      <c r="G241" s="86"/>
      <c r="H241" s="13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</row>
    <row r="242" spans="1:70" s="24" customFormat="1" ht="24.75" customHeight="1">
      <c r="A242" s="41"/>
      <c r="B242" s="81"/>
      <c r="C242" s="165"/>
      <c r="D242" s="71"/>
      <c r="E242" s="72"/>
      <c r="F242" s="4"/>
      <c r="G242" s="86">
        <f>SUM(G243)</f>
        <v>29400000</v>
      </c>
      <c r="H242" s="13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</row>
    <row r="243" spans="1:70" s="24" customFormat="1" ht="22.5" customHeight="1">
      <c r="A243" s="41"/>
      <c r="B243" s="104" t="s">
        <v>124</v>
      </c>
      <c r="C243" s="111" t="s">
        <v>125</v>
      </c>
      <c r="D243" s="71"/>
      <c r="E243" s="72"/>
      <c r="F243" s="4"/>
      <c r="G243" s="73">
        <f>SUM(G244)+G245+G246</f>
        <v>29400000</v>
      </c>
      <c r="H243" s="135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</row>
    <row r="244" spans="1:70" s="24" customFormat="1" ht="28.5" customHeight="1">
      <c r="A244" s="41"/>
      <c r="B244" s="114"/>
      <c r="C244" s="165" t="s">
        <v>207</v>
      </c>
      <c r="D244" s="71"/>
      <c r="E244" s="74" t="s">
        <v>166</v>
      </c>
      <c r="F244" s="4" t="s">
        <v>236</v>
      </c>
      <c r="G244" s="42">
        <v>17000000</v>
      </c>
      <c r="H244" s="135" t="s">
        <v>100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</row>
    <row r="245" spans="1:70" s="24" customFormat="1" ht="26.25" customHeight="1">
      <c r="A245" s="41"/>
      <c r="B245" s="114"/>
      <c r="C245" s="165" t="s">
        <v>271</v>
      </c>
      <c r="D245" s="71" t="s">
        <v>5</v>
      </c>
      <c r="E245" s="74" t="s">
        <v>166</v>
      </c>
      <c r="F245" s="4" t="s">
        <v>236</v>
      </c>
      <c r="G245" s="42">
        <v>8400000</v>
      </c>
      <c r="H245" s="135" t="s">
        <v>100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</row>
    <row r="246" spans="1:70" s="24" customFormat="1" ht="30" customHeight="1">
      <c r="A246" s="41"/>
      <c r="B246" s="114"/>
      <c r="C246" s="165" t="s">
        <v>208</v>
      </c>
      <c r="D246" s="71"/>
      <c r="E246" s="74">
        <v>2</v>
      </c>
      <c r="F246" s="4" t="s">
        <v>165</v>
      </c>
      <c r="G246" s="42">
        <v>4000000</v>
      </c>
      <c r="H246" s="135" t="s">
        <v>272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</row>
    <row r="247" spans="1:70" s="24" customFormat="1" ht="19.5" customHeight="1">
      <c r="A247" s="41"/>
      <c r="B247" s="15"/>
      <c r="C247" s="158"/>
      <c r="D247" s="71"/>
      <c r="E247" s="72"/>
      <c r="F247" s="4"/>
      <c r="G247" s="42"/>
      <c r="H247" s="13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</row>
    <row r="248" spans="1:70" s="24" customFormat="1" ht="21.75" customHeight="1">
      <c r="A248" s="159" t="s">
        <v>65</v>
      </c>
      <c r="B248" s="81"/>
      <c r="C248" s="160" t="s">
        <v>168</v>
      </c>
      <c r="D248" s="76"/>
      <c r="E248" s="77"/>
      <c r="F248" s="47"/>
      <c r="G248" s="119">
        <f>SUM(G6)+G11+G26+G38+G57+G67+G74+G121+G128+G149+G176+G190+G194+G233+G242</f>
        <v>1188826484</v>
      </c>
      <c r="H248" s="132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</row>
    <row r="249" ht="12.75">
      <c r="H249" s="101"/>
    </row>
    <row r="250" spans="5:8" ht="12.75">
      <c r="E250" s="78"/>
      <c r="F250" s="79"/>
      <c r="G250" s="80"/>
      <c r="H250" s="101"/>
    </row>
    <row r="251" spans="5:8" ht="12.75">
      <c r="E251" s="78"/>
      <c r="G251" s="115"/>
      <c r="H251" s="101"/>
    </row>
    <row r="252" spans="5:8" ht="12.75">
      <c r="E252" s="78"/>
      <c r="G252" s="7"/>
      <c r="H252" s="101"/>
    </row>
    <row r="253" spans="5:8" ht="12.75">
      <c r="E253" s="78"/>
      <c r="G253" s="7"/>
      <c r="H253" s="101"/>
    </row>
    <row r="254" spans="5:8" ht="12.75">
      <c r="E254" s="78"/>
      <c r="G254" s="7"/>
      <c r="H254" s="101"/>
    </row>
    <row r="255" spans="5:8" ht="12.75">
      <c r="E255" s="78"/>
      <c r="G255" s="7"/>
      <c r="H255" s="101"/>
    </row>
    <row r="256" spans="5:8" ht="12.75">
      <c r="E256" s="78"/>
      <c r="G256" s="7"/>
      <c r="H256" s="101"/>
    </row>
    <row r="257" spans="5:8" ht="12.75">
      <c r="E257" s="78"/>
      <c r="G257" s="7"/>
      <c r="H257" s="101"/>
    </row>
    <row r="258" spans="5:8" ht="12.75">
      <c r="E258" s="78"/>
      <c r="G258" s="7"/>
      <c r="H258" s="101"/>
    </row>
    <row r="259" spans="5:8" ht="12.75">
      <c r="E259" s="78"/>
      <c r="G259" s="7"/>
      <c r="H259" s="101"/>
    </row>
    <row r="260" spans="5:8" ht="12.75">
      <c r="E260" s="78"/>
      <c r="G260" s="7"/>
      <c r="H260" s="101"/>
    </row>
    <row r="261" spans="7:8" ht="12.75">
      <c r="G261" s="7"/>
      <c r="H261" s="101"/>
    </row>
    <row r="262" spans="7:8" ht="12.75">
      <c r="G262" s="7"/>
      <c r="H262" s="101"/>
    </row>
    <row r="263" ht="24" customHeight="1">
      <c r="H263" s="101"/>
    </row>
    <row r="264" ht="12.75">
      <c r="H264" s="101"/>
    </row>
    <row r="265" ht="12.75">
      <c r="H265" s="101"/>
    </row>
    <row r="266" ht="12.75">
      <c r="H266" s="101"/>
    </row>
    <row r="267" ht="12.75">
      <c r="H267" s="101"/>
    </row>
    <row r="268" ht="12.75">
      <c r="H268" s="101"/>
    </row>
    <row r="269" ht="12.75">
      <c r="H269" s="101"/>
    </row>
    <row r="270" ht="12.75">
      <c r="H270" s="101"/>
    </row>
    <row r="271" ht="12.75">
      <c r="H271" s="101"/>
    </row>
    <row r="272" ht="12.75">
      <c r="H272" s="101"/>
    </row>
    <row r="273" ht="12.75">
      <c r="H273" s="101"/>
    </row>
    <row r="274" ht="12.75">
      <c r="H274" s="101"/>
    </row>
    <row r="275" ht="28.5" customHeight="1">
      <c r="H275" s="101"/>
    </row>
    <row r="276" ht="20.25" customHeight="1">
      <c r="H276" s="101"/>
    </row>
    <row r="277" ht="12.75">
      <c r="H277" s="101"/>
    </row>
    <row r="278" ht="12.75">
      <c r="H278" s="101"/>
    </row>
    <row r="279" ht="28.5" customHeight="1">
      <c r="H279" s="101"/>
    </row>
    <row r="280" ht="21.75" customHeight="1">
      <c r="H280" s="101"/>
    </row>
    <row r="281" ht="12.75">
      <c r="H281" s="101"/>
    </row>
    <row r="282" ht="12.75">
      <c r="H282" s="101"/>
    </row>
    <row r="283" ht="30" customHeight="1">
      <c r="H283" s="101"/>
    </row>
    <row r="284" ht="12.75">
      <c r="H284" s="101"/>
    </row>
    <row r="285" ht="12.75">
      <c r="H285" s="101"/>
    </row>
    <row r="286" ht="12.75">
      <c r="H286" s="101"/>
    </row>
    <row r="287" ht="12.75">
      <c r="H287" s="101"/>
    </row>
    <row r="288" ht="24.75" customHeight="1">
      <c r="H288" s="101"/>
    </row>
    <row r="289" ht="32.25" customHeight="1">
      <c r="H289" s="101"/>
    </row>
    <row r="290" ht="22.5" customHeight="1">
      <c r="H290" s="101"/>
    </row>
    <row r="291" ht="12.75">
      <c r="H291" s="101"/>
    </row>
    <row r="292" ht="24.75" customHeight="1">
      <c r="H292" s="101"/>
    </row>
    <row r="293" ht="28.5" customHeight="1">
      <c r="H293" s="101"/>
    </row>
    <row r="294" ht="12.75">
      <c r="H294" s="101"/>
    </row>
    <row r="295" ht="12.75">
      <c r="H295" s="101"/>
    </row>
    <row r="296" ht="31.5" customHeight="1">
      <c r="H296" s="101"/>
    </row>
    <row r="297" ht="12.75">
      <c r="H297" s="101"/>
    </row>
    <row r="298" ht="27.75" customHeight="1">
      <c r="H298" s="101"/>
    </row>
    <row r="299" ht="12.75">
      <c r="H299" s="101"/>
    </row>
    <row r="300" ht="12.75">
      <c r="H300" s="101"/>
    </row>
    <row r="301" ht="12.75">
      <c r="H301" s="101"/>
    </row>
    <row r="302" ht="12.75">
      <c r="H302" s="101"/>
    </row>
    <row r="303" ht="12.75">
      <c r="H303" s="101"/>
    </row>
    <row r="304" ht="12.75">
      <c r="H304" s="101"/>
    </row>
    <row r="305" ht="12.75">
      <c r="H305" s="101"/>
    </row>
    <row r="306" ht="12.75">
      <c r="H306" s="101"/>
    </row>
    <row r="307" ht="12.75">
      <c r="H307" s="101"/>
    </row>
    <row r="308" ht="12.75">
      <c r="H308" s="101"/>
    </row>
    <row r="309" ht="12.75">
      <c r="H309" s="101"/>
    </row>
    <row r="310" ht="12.75">
      <c r="H310" s="101"/>
    </row>
    <row r="311" ht="12.75">
      <c r="H311" s="101"/>
    </row>
    <row r="312" ht="12.75">
      <c r="H312" s="101"/>
    </row>
    <row r="313" ht="12.75">
      <c r="H313" s="101"/>
    </row>
    <row r="314" ht="12.75">
      <c r="H314" s="101"/>
    </row>
    <row r="315" ht="12.75">
      <c r="H315" s="101"/>
    </row>
    <row r="316" ht="12.75">
      <c r="H316" s="101"/>
    </row>
    <row r="317" ht="12.75">
      <c r="H317" s="101"/>
    </row>
    <row r="318" ht="12.75">
      <c r="H318" s="101"/>
    </row>
    <row r="319" ht="12.75">
      <c r="H319" s="101"/>
    </row>
    <row r="320" ht="12.75">
      <c r="H320" s="101"/>
    </row>
    <row r="321" ht="12.75">
      <c r="H321" s="101"/>
    </row>
    <row r="322" ht="12.75">
      <c r="H322" s="101"/>
    </row>
    <row r="323" ht="12.75">
      <c r="H323" s="101"/>
    </row>
    <row r="324" ht="12.75">
      <c r="H324" s="101"/>
    </row>
    <row r="325" ht="12.75">
      <c r="H325" s="101"/>
    </row>
    <row r="326" ht="12.75">
      <c r="H326" s="101"/>
    </row>
    <row r="327" ht="12.75">
      <c r="H327" s="101"/>
    </row>
    <row r="328" ht="12.75">
      <c r="H328" s="101"/>
    </row>
    <row r="329" ht="12.75">
      <c r="H329" s="101"/>
    </row>
    <row r="330" ht="12.75">
      <c r="H330" s="101"/>
    </row>
    <row r="331" ht="12.75">
      <c r="H331" s="101"/>
    </row>
    <row r="332" ht="12.75">
      <c r="H332" s="101"/>
    </row>
    <row r="333" ht="12.75">
      <c r="H333" s="101"/>
    </row>
    <row r="334" ht="12.75">
      <c r="H334" s="101"/>
    </row>
    <row r="335" ht="12.75">
      <c r="H335" s="101"/>
    </row>
    <row r="336" ht="12.75">
      <c r="H336" s="101"/>
    </row>
    <row r="337" ht="12.75">
      <c r="H337" s="101"/>
    </row>
    <row r="338" ht="12.75">
      <c r="H338" s="101"/>
    </row>
    <row r="339" ht="12.75">
      <c r="H339" s="101"/>
    </row>
    <row r="340" ht="12.75">
      <c r="H340" s="101"/>
    </row>
    <row r="341" ht="12.75">
      <c r="H341" s="101"/>
    </row>
    <row r="342" ht="12.75">
      <c r="H342" s="101"/>
    </row>
    <row r="343" ht="12.75">
      <c r="H343" s="101"/>
    </row>
    <row r="344" ht="12.75">
      <c r="H344" s="101"/>
    </row>
    <row r="345" ht="12.75">
      <c r="H345" s="101"/>
    </row>
    <row r="346" ht="12.75">
      <c r="H346" s="101"/>
    </row>
    <row r="347" ht="12.75">
      <c r="H347" s="101"/>
    </row>
    <row r="348" ht="12.75">
      <c r="H348" s="101"/>
    </row>
    <row r="349" ht="12.75">
      <c r="H349" s="101"/>
    </row>
    <row r="350" ht="12.75">
      <c r="H350" s="101"/>
    </row>
    <row r="351" ht="12.75">
      <c r="H351" s="101"/>
    </row>
    <row r="352" ht="12.75">
      <c r="H352" s="101"/>
    </row>
    <row r="353" ht="12.75">
      <c r="H353" s="101"/>
    </row>
    <row r="354" ht="12.75">
      <c r="H354" s="101"/>
    </row>
    <row r="355" ht="12.75">
      <c r="H355" s="101"/>
    </row>
    <row r="356" ht="12.75">
      <c r="H356" s="101"/>
    </row>
    <row r="357" ht="12.75">
      <c r="H357" s="101"/>
    </row>
    <row r="358" ht="12.75">
      <c r="H358" s="101"/>
    </row>
    <row r="359" ht="12.75">
      <c r="H359" s="101"/>
    </row>
    <row r="360" spans="7:8" ht="12.75">
      <c r="G360" s="7"/>
      <c r="H360" s="101"/>
    </row>
    <row r="361" spans="7:8" ht="12.75">
      <c r="G361" s="7"/>
      <c r="H361" s="101"/>
    </row>
    <row r="362" spans="7:8" ht="12.75">
      <c r="G362" s="7"/>
      <c r="H362" s="101"/>
    </row>
    <row r="363" spans="7:8" ht="12.75">
      <c r="G363" s="7"/>
      <c r="H363" s="101"/>
    </row>
    <row r="364" spans="7:8" ht="12.75">
      <c r="G364" s="98"/>
      <c r="H364" s="101"/>
    </row>
    <row r="365" spans="7:8" ht="12.75">
      <c r="G365" s="7"/>
      <c r="H365" s="102"/>
    </row>
    <row r="366" spans="7:8" ht="12.75">
      <c r="G366" s="7"/>
      <c r="H366" s="101"/>
    </row>
    <row r="367" spans="7:8" ht="12.75">
      <c r="G367" s="7"/>
      <c r="H367" s="101"/>
    </row>
    <row r="368" spans="7:8" ht="12.75">
      <c r="G368" s="7"/>
      <c r="H368" s="101"/>
    </row>
    <row r="369" spans="7:8" ht="12.75">
      <c r="G369" s="7"/>
      <c r="H369" s="101"/>
    </row>
    <row r="370" spans="7:8" ht="12.75">
      <c r="G370" s="7"/>
      <c r="H370" s="101"/>
    </row>
    <row r="371" spans="7:8" ht="12.75">
      <c r="G371" s="7"/>
      <c r="H371" s="101"/>
    </row>
    <row r="372" spans="7:8" ht="12.75">
      <c r="G372" s="7"/>
      <c r="H372" s="101"/>
    </row>
    <row r="373" spans="7:8" ht="12.75">
      <c r="G373" s="7"/>
      <c r="H373" s="101"/>
    </row>
    <row r="374" spans="7:8" ht="12.75">
      <c r="G374" s="7"/>
      <c r="H374" s="101"/>
    </row>
    <row r="375" spans="7:8" ht="12.75">
      <c r="G375" s="7"/>
      <c r="H375" s="101"/>
    </row>
    <row r="376" spans="7:8" ht="12.75">
      <c r="G376" s="7"/>
      <c r="H376" s="101"/>
    </row>
    <row r="377" spans="7:8" ht="12.75">
      <c r="G377" s="7"/>
      <c r="H377" s="101"/>
    </row>
    <row r="378" spans="7:8" ht="12.75">
      <c r="G378" s="7"/>
      <c r="H378" s="101"/>
    </row>
    <row r="379" spans="7:8" ht="12.75">
      <c r="G379" s="7"/>
      <c r="H379" s="101"/>
    </row>
    <row r="380" spans="7:8" ht="12.75">
      <c r="G380" s="7"/>
      <c r="H380" s="101"/>
    </row>
    <row r="381" spans="7:8" ht="12.75">
      <c r="G381" s="7"/>
      <c r="H381" s="101"/>
    </row>
    <row r="382" spans="7:8" ht="12.75">
      <c r="G382" s="7"/>
      <c r="H382" s="101"/>
    </row>
    <row r="383" spans="7:8" ht="12.75">
      <c r="G383" s="7"/>
      <c r="H383" s="101"/>
    </row>
    <row r="384" spans="7:8" ht="12.75">
      <c r="G384" s="7"/>
      <c r="H384" s="101"/>
    </row>
    <row r="385" spans="7:8" ht="12.75">
      <c r="G385" s="7"/>
      <c r="H385" s="101"/>
    </row>
    <row r="386" spans="7:8" ht="12.75">
      <c r="G386" s="7"/>
      <c r="H386" s="101"/>
    </row>
    <row r="387" spans="7:8" ht="12.75">
      <c r="G387" s="7"/>
      <c r="H387" s="101"/>
    </row>
    <row r="388" spans="7:8" ht="12.75">
      <c r="G388" s="7"/>
      <c r="H388" s="101"/>
    </row>
    <row r="389" spans="7:8" ht="12.75">
      <c r="G389" s="7"/>
      <c r="H389" s="101"/>
    </row>
    <row r="390" spans="7:8" ht="12.75">
      <c r="G390" s="7"/>
      <c r="H390" s="101"/>
    </row>
    <row r="391" spans="7:8" ht="12.75">
      <c r="G391" s="7"/>
      <c r="H391" s="101"/>
    </row>
    <row r="392" spans="7:8" ht="12.75">
      <c r="G392" s="7"/>
      <c r="H392" s="101"/>
    </row>
    <row r="393" spans="7:8" ht="12.75">
      <c r="G393" s="7"/>
      <c r="H393" s="101"/>
    </row>
    <row r="394" spans="7:8" ht="12.75">
      <c r="G394" s="7"/>
      <c r="H394" s="101"/>
    </row>
    <row r="395" spans="7:8" ht="12.75">
      <c r="G395" s="7"/>
      <c r="H395" s="101"/>
    </row>
    <row r="396" spans="7:8" ht="12.75">
      <c r="G396" s="7"/>
      <c r="H396" s="101"/>
    </row>
    <row r="397" spans="7:8" ht="12.75">
      <c r="G397" s="7"/>
      <c r="H397" s="101"/>
    </row>
    <row r="398" spans="7:8" ht="12.75">
      <c r="G398" s="7"/>
      <c r="H398" s="101"/>
    </row>
    <row r="399" spans="7:8" ht="12.75">
      <c r="G399" s="7"/>
      <c r="H399" s="101"/>
    </row>
    <row r="400" spans="7:8" ht="12.75">
      <c r="G400" s="7"/>
      <c r="H400" s="101"/>
    </row>
    <row r="401" spans="7:8" ht="12.75">
      <c r="G401" s="7"/>
      <c r="H401" s="101"/>
    </row>
    <row r="402" spans="7:8" ht="12.75">
      <c r="G402" s="7"/>
      <c r="H402" s="101"/>
    </row>
    <row r="403" spans="7:8" ht="12.75">
      <c r="G403" s="7"/>
      <c r="H403" s="101"/>
    </row>
    <row r="404" spans="7:8" ht="12.75">
      <c r="G404" s="7"/>
      <c r="H404" s="101"/>
    </row>
    <row r="405" spans="7:8" ht="12.75">
      <c r="G405" s="7"/>
      <c r="H405" s="101"/>
    </row>
    <row r="406" spans="7:8" ht="12.75">
      <c r="G406" s="7"/>
      <c r="H406" s="101"/>
    </row>
    <row r="407" spans="7:8" ht="12.75">
      <c r="G407" s="7"/>
      <c r="H407" s="101"/>
    </row>
    <row r="408" spans="7:8" ht="12.75">
      <c r="G408" s="7"/>
      <c r="H408" s="101"/>
    </row>
    <row r="409" spans="7:8" ht="12.75">
      <c r="G409" s="7"/>
      <c r="H409" s="101"/>
    </row>
    <row r="410" spans="7:8" ht="12.75">
      <c r="G410" s="7"/>
      <c r="H410" s="101"/>
    </row>
    <row r="411" spans="7:8" ht="12.75">
      <c r="G411" s="7"/>
      <c r="H411" s="101"/>
    </row>
    <row r="412" spans="7:8" ht="12.75">
      <c r="G412" s="7"/>
      <c r="H412" s="101"/>
    </row>
    <row r="413" spans="7:8" ht="12.75">
      <c r="G413" s="7"/>
      <c r="H413" s="101"/>
    </row>
    <row r="414" spans="7:8" ht="12.75">
      <c r="G414" s="7"/>
      <c r="H414" s="101"/>
    </row>
    <row r="415" spans="7:8" ht="12.75">
      <c r="G415" s="7"/>
      <c r="H415" s="101"/>
    </row>
    <row r="416" spans="7:8" ht="12.75">
      <c r="G416" s="7"/>
      <c r="H416" s="101"/>
    </row>
    <row r="417" spans="7:8" ht="12.75">
      <c r="G417" s="7"/>
      <c r="H417" s="101"/>
    </row>
    <row r="418" spans="7:8" ht="12.75">
      <c r="G418" s="7"/>
      <c r="H418" s="101"/>
    </row>
    <row r="419" spans="7:8" ht="12.75">
      <c r="G419" s="7"/>
      <c r="H419" s="101"/>
    </row>
    <row r="420" spans="7:8" ht="12.75">
      <c r="G420" s="7"/>
      <c r="H420" s="101"/>
    </row>
    <row r="421" spans="7:8" ht="12.75">
      <c r="G421" s="7"/>
      <c r="H421" s="101"/>
    </row>
    <row r="422" spans="7:8" ht="12.75">
      <c r="G422" s="7"/>
      <c r="H422" s="101"/>
    </row>
    <row r="423" spans="7:8" ht="12.75">
      <c r="G423" s="7"/>
      <c r="H423" s="101"/>
    </row>
    <row r="424" spans="7:8" ht="12.75">
      <c r="G424" s="7"/>
      <c r="H424" s="101"/>
    </row>
    <row r="425" spans="7:8" ht="12.75">
      <c r="G425" s="7"/>
      <c r="H425" s="101"/>
    </row>
    <row r="426" spans="7:8" ht="12.75">
      <c r="G426" s="7"/>
      <c r="H426" s="101"/>
    </row>
    <row r="427" spans="7:8" ht="12.75">
      <c r="G427" s="7"/>
      <c r="H427" s="101"/>
    </row>
    <row r="428" spans="7:8" ht="12.75">
      <c r="G428" s="7"/>
      <c r="H428" s="101"/>
    </row>
    <row r="429" spans="7:8" ht="12.75">
      <c r="G429" s="7"/>
      <c r="H429" s="101"/>
    </row>
    <row r="430" spans="7:8" ht="12.75">
      <c r="G430" s="7"/>
      <c r="H430" s="101"/>
    </row>
    <row r="431" spans="7:8" ht="12.75">
      <c r="G431" s="7"/>
      <c r="H431" s="101"/>
    </row>
    <row r="432" spans="7:8" ht="12.75">
      <c r="G432" s="7"/>
      <c r="H432" s="101"/>
    </row>
    <row r="433" spans="7:8" ht="12.75">
      <c r="G433" s="7"/>
      <c r="H433" s="101"/>
    </row>
    <row r="434" spans="7:8" ht="12.75">
      <c r="G434" s="7"/>
      <c r="H434" s="101"/>
    </row>
    <row r="435" spans="7:8" ht="12.75">
      <c r="G435" s="7"/>
      <c r="H435" s="101"/>
    </row>
    <row r="436" spans="7:8" ht="12.75">
      <c r="G436" s="7"/>
      <c r="H436" s="101"/>
    </row>
    <row r="437" spans="7:8" ht="12.75">
      <c r="G437" s="7"/>
      <c r="H437" s="101"/>
    </row>
    <row r="438" spans="7:8" ht="12.75">
      <c r="G438" s="7"/>
      <c r="H438" s="101"/>
    </row>
    <row r="439" spans="7:8" ht="12.75">
      <c r="G439" s="7"/>
      <c r="H439" s="101"/>
    </row>
    <row r="440" spans="7:8" ht="12.75">
      <c r="G440" s="7"/>
      <c r="H440" s="101"/>
    </row>
    <row r="441" spans="7:8" ht="12.75">
      <c r="G441" s="7"/>
      <c r="H441" s="101"/>
    </row>
    <row r="442" spans="7:8" ht="12.75">
      <c r="G442" s="7"/>
      <c r="H442" s="101"/>
    </row>
    <row r="443" spans="7:8" ht="12.75">
      <c r="G443" s="7"/>
      <c r="H443" s="101"/>
    </row>
    <row r="444" spans="7:8" ht="12.75">
      <c r="G444" s="7"/>
      <c r="H444" s="101"/>
    </row>
    <row r="445" spans="7:8" ht="12.75">
      <c r="G445" s="7"/>
      <c r="H445" s="101"/>
    </row>
    <row r="446" spans="7:8" ht="12.75">
      <c r="G446" s="7"/>
      <c r="H446" s="101"/>
    </row>
    <row r="447" spans="7:8" ht="12.75">
      <c r="G447" s="7"/>
      <c r="H447" s="101"/>
    </row>
    <row r="448" spans="7:8" ht="12.75">
      <c r="G448" s="7"/>
      <c r="H448" s="101"/>
    </row>
    <row r="449" spans="7:8" ht="12.75">
      <c r="G449" s="7"/>
      <c r="H449" s="101"/>
    </row>
    <row r="450" spans="7:8" ht="12.75">
      <c r="G450" s="7"/>
      <c r="H450" s="101"/>
    </row>
    <row r="451" spans="7:8" ht="12.75">
      <c r="G451" s="7"/>
      <c r="H451" s="101"/>
    </row>
    <row r="452" spans="7:8" ht="12.75">
      <c r="G452" s="7"/>
      <c r="H452" s="101"/>
    </row>
    <row r="453" spans="7:8" ht="12.75">
      <c r="G453" s="7"/>
      <c r="H453" s="101"/>
    </row>
    <row r="454" spans="7:8" ht="12.75">
      <c r="G454" s="7"/>
      <c r="H454" s="101"/>
    </row>
    <row r="455" spans="7:8" ht="12.75">
      <c r="G455" s="7"/>
      <c r="H455" s="101"/>
    </row>
    <row r="456" spans="7:8" ht="12.75">
      <c r="G456" s="7"/>
      <c r="H456" s="101"/>
    </row>
    <row r="457" spans="7:8" ht="12.75">
      <c r="G457" s="7"/>
      <c r="H457" s="101"/>
    </row>
    <row r="458" spans="7:8" ht="12.75">
      <c r="G458" s="7"/>
      <c r="H458" s="101"/>
    </row>
    <row r="459" spans="7:8" ht="12.75">
      <c r="G459" s="7"/>
      <c r="H459" s="101"/>
    </row>
    <row r="460" spans="7:8" ht="12.75">
      <c r="G460" s="7"/>
      <c r="H460" s="101"/>
    </row>
    <row r="461" spans="7:8" ht="12.75">
      <c r="G461" s="7"/>
      <c r="H461" s="101"/>
    </row>
    <row r="462" spans="7:8" ht="12.75">
      <c r="G462" s="7"/>
      <c r="H462" s="101"/>
    </row>
    <row r="463" spans="7:8" ht="12.75">
      <c r="G463" s="7"/>
      <c r="H463" s="101"/>
    </row>
    <row r="464" spans="7:8" ht="12.75">
      <c r="G464" s="7"/>
      <c r="H464" s="101"/>
    </row>
    <row r="465" spans="7:8" ht="12.75">
      <c r="G465" s="7"/>
      <c r="H465" s="101"/>
    </row>
    <row r="466" spans="7:8" ht="12.75">
      <c r="G466" s="7"/>
      <c r="H466" s="101"/>
    </row>
    <row r="467" spans="7:8" ht="12.75">
      <c r="G467" s="7"/>
      <c r="H467" s="101"/>
    </row>
    <row r="468" spans="7:8" ht="12.75">
      <c r="G468" s="7"/>
      <c r="H468" s="101"/>
    </row>
    <row r="469" spans="7:8" ht="12.75">
      <c r="G469" s="7"/>
      <c r="H469" s="101"/>
    </row>
    <row r="470" spans="7:8" ht="12.75">
      <c r="G470" s="7"/>
      <c r="H470" s="101"/>
    </row>
    <row r="471" spans="7:8" ht="12.75">
      <c r="G471" s="7"/>
      <c r="H471" s="101"/>
    </row>
    <row r="472" spans="7:8" ht="12.75">
      <c r="G472" s="7"/>
      <c r="H472" s="101"/>
    </row>
    <row r="473" spans="7:8" ht="12.75">
      <c r="G473" s="7"/>
      <c r="H473" s="101"/>
    </row>
    <row r="474" spans="7:8" ht="12.75">
      <c r="G474" s="7"/>
      <c r="H474" s="101"/>
    </row>
    <row r="475" spans="7:8" ht="12.75">
      <c r="G475" s="7"/>
      <c r="H475" s="101"/>
    </row>
    <row r="476" spans="7:8" ht="12.75">
      <c r="G476" s="7"/>
      <c r="H476" s="101"/>
    </row>
    <row r="477" spans="7:8" ht="12.75">
      <c r="G477" s="7"/>
      <c r="H477" s="101"/>
    </row>
    <row r="478" spans="7:8" ht="12.75">
      <c r="G478" s="7"/>
      <c r="H478" s="101"/>
    </row>
    <row r="479" spans="7:8" ht="12.75">
      <c r="G479" s="7"/>
      <c r="H479" s="101"/>
    </row>
    <row r="480" spans="7:8" ht="12.75">
      <c r="G480" s="7"/>
      <c r="H480" s="101"/>
    </row>
    <row r="481" spans="7:8" ht="12.75">
      <c r="G481" s="7"/>
      <c r="H481" s="101"/>
    </row>
    <row r="482" spans="7:8" ht="12.75">
      <c r="G482" s="7"/>
      <c r="H482" s="101"/>
    </row>
    <row r="483" spans="7:8" ht="12.75">
      <c r="G483" s="7"/>
      <c r="H483" s="101"/>
    </row>
    <row r="484" spans="7:8" ht="12.75">
      <c r="G484" s="7"/>
      <c r="H484" s="101"/>
    </row>
    <row r="485" spans="7:8" ht="12.75">
      <c r="G485" s="7"/>
      <c r="H485" s="101"/>
    </row>
    <row r="486" spans="7:8" ht="12.75">
      <c r="G486" s="7"/>
      <c r="H486" s="101"/>
    </row>
    <row r="487" spans="7:8" ht="12.75">
      <c r="G487" s="7"/>
      <c r="H487" s="101"/>
    </row>
    <row r="488" spans="7:8" ht="12.75">
      <c r="G488" s="7"/>
      <c r="H488" s="101"/>
    </row>
    <row r="489" spans="7:8" ht="12.75">
      <c r="G489" s="7"/>
      <c r="H489" s="101"/>
    </row>
    <row r="490" spans="7:8" ht="12.75">
      <c r="G490" s="7"/>
      <c r="H490" s="101"/>
    </row>
    <row r="491" spans="7:8" ht="12.75">
      <c r="G491" s="7"/>
      <c r="H491" s="101"/>
    </row>
    <row r="492" spans="7:8" ht="12.75">
      <c r="G492" s="7"/>
      <c r="H492" s="101"/>
    </row>
    <row r="493" spans="7:8" ht="12.75">
      <c r="G493" s="7"/>
      <c r="H493" s="101"/>
    </row>
    <row r="494" spans="7:8" ht="12.75">
      <c r="G494" s="7"/>
      <c r="H494" s="101"/>
    </row>
    <row r="495" spans="7:8" ht="12.75">
      <c r="G495" s="7"/>
      <c r="H495" s="101"/>
    </row>
    <row r="496" spans="7:8" ht="12.75">
      <c r="G496" s="7"/>
      <c r="H496" s="101"/>
    </row>
    <row r="497" spans="7:8" ht="12.75">
      <c r="G497" s="7"/>
      <c r="H497" s="101"/>
    </row>
    <row r="498" spans="7:8" ht="12.75">
      <c r="G498" s="7"/>
      <c r="H498" s="101"/>
    </row>
    <row r="499" spans="7:8" ht="12.75">
      <c r="G499" s="7"/>
      <c r="H499" s="101"/>
    </row>
    <row r="500" spans="7:8" ht="12.75">
      <c r="G500" s="7"/>
      <c r="H500" s="101"/>
    </row>
    <row r="501" spans="7:8" ht="12.75">
      <c r="G501" s="7"/>
      <c r="H501" s="101"/>
    </row>
    <row r="502" spans="7:8" ht="12.75">
      <c r="G502" s="7"/>
      <c r="H502" s="101"/>
    </row>
    <row r="503" spans="7:8" ht="12.75">
      <c r="G503" s="7"/>
      <c r="H503" s="101"/>
    </row>
    <row r="504" spans="7:8" ht="12.75">
      <c r="G504" s="7"/>
      <c r="H504" s="101"/>
    </row>
    <row r="505" spans="7:8" ht="12.75">
      <c r="G505" s="7"/>
      <c r="H505" s="101"/>
    </row>
    <row r="506" spans="7:8" ht="12.75">
      <c r="G506" s="7"/>
      <c r="H506" s="101"/>
    </row>
    <row r="507" spans="7:8" ht="12.75">
      <c r="G507" s="7"/>
      <c r="H507" s="101"/>
    </row>
    <row r="508" spans="7:8" ht="12.75">
      <c r="G508" s="7"/>
      <c r="H508" s="101"/>
    </row>
    <row r="509" spans="7:8" ht="12.75">
      <c r="G509" s="7"/>
      <c r="H509" s="101"/>
    </row>
    <row r="510" spans="7:8" ht="12.75">
      <c r="G510" s="7"/>
      <c r="H510" s="101"/>
    </row>
    <row r="511" spans="7:8" ht="12.75">
      <c r="G511" s="7"/>
      <c r="H511" s="101"/>
    </row>
    <row r="512" spans="7:8" ht="12.75">
      <c r="G512" s="7"/>
      <c r="H512" s="101"/>
    </row>
    <row r="513" spans="7:8" ht="12.75">
      <c r="G513" s="7"/>
      <c r="H513" s="101"/>
    </row>
    <row r="514" spans="7:8" ht="12.75">
      <c r="G514" s="7"/>
      <c r="H514" s="101"/>
    </row>
    <row r="515" spans="7:8" ht="12.75">
      <c r="G515" s="7"/>
      <c r="H515" s="101"/>
    </row>
    <row r="516" spans="7:8" ht="12.75">
      <c r="G516" s="7"/>
      <c r="H516" s="101"/>
    </row>
    <row r="517" spans="7:8" ht="12.75">
      <c r="G517" s="7"/>
      <c r="H517" s="101"/>
    </row>
    <row r="518" spans="7:8" ht="12.75">
      <c r="G518" s="7"/>
      <c r="H518" s="101"/>
    </row>
    <row r="519" spans="7:8" ht="12.75">
      <c r="G519" s="7"/>
      <c r="H519" s="101"/>
    </row>
    <row r="520" spans="7:8" ht="12.75">
      <c r="G520" s="7"/>
      <c r="H520" s="101"/>
    </row>
    <row r="521" spans="7:8" ht="12.75">
      <c r="G521" s="7"/>
      <c r="H521" s="101"/>
    </row>
    <row r="522" spans="7:8" ht="12.75">
      <c r="G522" s="7"/>
      <c r="H522" s="101"/>
    </row>
    <row r="523" spans="7:8" ht="12.75">
      <c r="G523" s="7"/>
      <c r="H523" s="101"/>
    </row>
    <row r="524" spans="7:8" ht="12.75">
      <c r="G524" s="7"/>
      <c r="H524" s="101"/>
    </row>
    <row r="525" spans="7:8" ht="12.75">
      <c r="G525" s="7"/>
      <c r="H525" s="101"/>
    </row>
    <row r="526" spans="7:8" ht="12.75">
      <c r="G526" s="7"/>
      <c r="H526" s="101"/>
    </row>
    <row r="527" spans="7:8" ht="12.75">
      <c r="G527" s="7"/>
      <c r="H527" s="101"/>
    </row>
    <row r="528" spans="7:8" ht="12.75">
      <c r="G528" s="7"/>
      <c r="H528" s="101"/>
    </row>
    <row r="529" spans="7:8" ht="12.75">
      <c r="G529" s="7"/>
      <c r="H529" s="101"/>
    </row>
    <row r="530" spans="7:8" ht="12.75">
      <c r="G530" s="7"/>
      <c r="H530" s="101"/>
    </row>
    <row r="531" spans="7:8" ht="12.75">
      <c r="G531" s="7"/>
      <c r="H531" s="101"/>
    </row>
    <row r="532" spans="7:8" ht="12.75">
      <c r="G532" s="7"/>
      <c r="H532" s="101"/>
    </row>
    <row r="533" spans="7:8" ht="12.75">
      <c r="G533" s="7"/>
      <c r="H533" s="101"/>
    </row>
    <row r="534" spans="7:8" ht="12.75">
      <c r="G534" s="7"/>
      <c r="H534" s="101"/>
    </row>
    <row r="535" spans="7:8" ht="12.75">
      <c r="G535" s="7"/>
      <c r="H535" s="101"/>
    </row>
    <row r="536" spans="7:8" ht="12.75">
      <c r="G536" s="7"/>
      <c r="H536" s="101"/>
    </row>
    <row r="537" spans="7:8" ht="12.75">
      <c r="G537" s="7"/>
      <c r="H537" s="101"/>
    </row>
    <row r="538" spans="7:8" ht="12.75">
      <c r="G538" s="7"/>
      <c r="H538" s="101"/>
    </row>
    <row r="539" spans="7:8" ht="12.75">
      <c r="G539" s="7"/>
      <c r="H539" s="101"/>
    </row>
    <row r="540" spans="7:8" ht="12.75">
      <c r="G540" s="7"/>
      <c r="H540" s="101"/>
    </row>
    <row r="541" spans="7:8" ht="12.75">
      <c r="G541" s="7"/>
      <c r="H541" s="101"/>
    </row>
    <row r="542" spans="7:8" ht="12.75">
      <c r="G542" s="7"/>
      <c r="H542" s="101"/>
    </row>
    <row r="543" spans="7:8" ht="12.75">
      <c r="G543" s="7"/>
      <c r="H543" s="101"/>
    </row>
    <row r="544" spans="7:8" ht="12.75">
      <c r="G544" s="7"/>
      <c r="H544" s="101"/>
    </row>
    <row r="545" spans="7:8" ht="12.75">
      <c r="G545" s="7"/>
      <c r="H545" s="101"/>
    </row>
    <row r="546" spans="7:8" ht="12.75">
      <c r="G546" s="7"/>
      <c r="H546" s="101"/>
    </row>
    <row r="547" spans="7:8" ht="12.75">
      <c r="G547" s="7"/>
      <c r="H547" s="101"/>
    </row>
    <row r="548" spans="7:8" ht="12.75">
      <c r="G548" s="7"/>
      <c r="H548" s="101"/>
    </row>
    <row r="549" spans="7:8" ht="12.75">
      <c r="G549" s="7"/>
      <c r="H549" s="101"/>
    </row>
    <row r="550" spans="7:8" ht="12.75">
      <c r="G550" s="7"/>
      <c r="H550" s="101"/>
    </row>
    <row r="551" spans="7:8" ht="12.75">
      <c r="G551" s="7"/>
      <c r="H551" s="101"/>
    </row>
    <row r="552" spans="7:8" ht="12.75">
      <c r="G552" s="7"/>
      <c r="H552" s="101"/>
    </row>
    <row r="553" spans="7:8" ht="12.75">
      <c r="G553" s="7"/>
      <c r="H553" s="101"/>
    </row>
    <row r="554" spans="7:8" ht="12.75">
      <c r="G554" s="7"/>
      <c r="H554" s="101"/>
    </row>
    <row r="555" spans="7:8" ht="12.75">
      <c r="G555" s="7"/>
      <c r="H555" s="101"/>
    </row>
    <row r="556" spans="7:8" ht="12.75">
      <c r="G556" s="7"/>
      <c r="H556" s="101"/>
    </row>
    <row r="557" spans="7:8" ht="12.75">
      <c r="G557" s="7"/>
      <c r="H557" s="101"/>
    </row>
    <row r="558" spans="7:8" ht="12.75">
      <c r="G558" s="7"/>
      <c r="H558" s="101"/>
    </row>
    <row r="559" spans="7:8" ht="12.75">
      <c r="G559" s="7"/>
      <c r="H559" s="101"/>
    </row>
    <row r="560" spans="7:8" ht="12.75">
      <c r="G560" s="7"/>
      <c r="H560" s="101"/>
    </row>
    <row r="561" spans="7:8" ht="12.75">
      <c r="G561" s="7"/>
      <c r="H561" s="101"/>
    </row>
    <row r="562" spans="7:8" ht="12.75">
      <c r="G562" s="7"/>
      <c r="H562" s="101"/>
    </row>
    <row r="563" spans="7:8" ht="12.75">
      <c r="G563" s="7"/>
      <c r="H563" s="101"/>
    </row>
    <row r="564" spans="7:8" ht="12.75">
      <c r="G564" s="7"/>
      <c r="H564" s="101"/>
    </row>
    <row r="565" spans="7:8" ht="12.75">
      <c r="G565" s="7"/>
      <c r="H565" s="101"/>
    </row>
    <row r="566" spans="7:8" ht="12.75">
      <c r="G566" s="7"/>
      <c r="H566" s="101"/>
    </row>
    <row r="567" spans="7:8" ht="12.75">
      <c r="G567" s="7"/>
      <c r="H567" s="101"/>
    </row>
    <row r="568" spans="7:8" ht="12.75">
      <c r="G568" s="7"/>
      <c r="H568" s="101"/>
    </row>
    <row r="569" spans="7:8" ht="12.75">
      <c r="G569" s="7"/>
      <c r="H569" s="101"/>
    </row>
    <row r="570" spans="7:8" ht="12.75">
      <c r="G570" s="7"/>
      <c r="H570" s="101"/>
    </row>
    <row r="571" spans="7:8" ht="12.75">
      <c r="G571" s="7"/>
      <c r="H571" s="101"/>
    </row>
    <row r="572" spans="7:8" ht="12.75">
      <c r="G572" s="7"/>
      <c r="H572" s="101"/>
    </row>
    <row r="573" spans="7:8" ht="12.75">
      <c r="G573" s="7"/>
      <c r="H573" s="101"/>
    </row>
    <row r="574" spans="7:8" ht="12.75">
      <c r="G574" s="7"/>
      <c r="H574" s="101"/>
    </row>
    <row r="575" spans="7:8" ht="12.75">
      <c r="G575" s="7"/>
      <c r="H575" s="101"/>
    </row>
    <row r="576" spans="7:8" ht="12.75">
      <c r="G576" s="7"/>
      <c r="H576" s="101"/>
    </row>
    <row r="577" spans="7:8" ht="12.75">
      <c r="G577" s="7"/>
      <c r="H577" s="101"/>
    </row>
    <row r="578" spans="7:8" ht="12.75">
      <c r="G578" s="7"/>
      <c r="H578" s="101"/>
    </row>
    <row r="579" spans="7:8" ht="12.75">
      <c r="G579" s="7"/>
      <c r="H579" s="101"/>
    </row>
    <row r="580" spans="7:8" ht="12.75">
      <c r="G580" s="7"/>
      <c r="H580" s="101"/>
    </row>
    <row r="581" spans="7:8" ht="12.75">
      <c r="G581" s="7"/>
      <c r="H581" s="101"/>
    </row>
    <row r="582" spans="7:8" ht="12.75">
      <c r="G582" s="7"/>
      <c r="H582" s="101"/>
    </row>
    <row r="583" spans="7:8" ht="12.75">
      <c r="G583" s="7"/>
      <c r="H583" s="101"/>
    </row>
    <row r="584" spans="7:8" ht="12.75">
      <c r="G584" s="7"/>
      <c r="H584" s="101"/>
    </row>
    <row r="585" spans="7:8" ht="12.75">
      <c r="G585" s="7"/>
      <c r="H585" s="101"/>
    </row>
    <row r="586" spans="7:8" ht="12.75">
      <c r="G586" s="7"/>
      <c r="H586" s="101"/>
    </row>
    <row r="587" spans="7:8" ht="12.75">
      <c r="G587" s="7"/>
      <c r="H587" s="101"/>
    </row>
    <row r="588" spans="7:8" ht="12.75">
      <c r="G588" s="7"/>
      <c r="H588" s="101"/>
    </row>
    <row r="589" spans="7:8" ht="12.75">
      <c r="G589" s="7"/>
      <c r="H589" s="101"/>
    </row>
    <row r="590" spans="7:8" ht="12.75">
      <c r="G590" s="7"/>
      <c r="H590" s="101"/>
    </row>
    <row r="591" spans="7:8" ht="12.75">
      <c r="G591" s="7"/>
      <c r="H591" s="101"/>
    </row>
    <row r="592" spans="7:8" ht="12.75">
      <c r="G592" s="7"/>
      <c r="H592" s="101"/>
    </row>
    <row r="593" spans="7:8" ht="12.75">
      <c r="G593" s="7"/>
      <c r="H593" s="101"/>
    </row>
    <row r="594" spans="7:8" ht="12.75">
      <c r="G594" s="7"/>
      <c r="H594" s="101"/>
    </row>
    <row r="595" spans="7:8" ht="12.75">
      <c r="G595" s="7"/>
      <c r="H595" s="101"/>
    </row>
    <row r="596" spans="7:8" ht="12.75">
      <c r="G596" s="7"/>
      <c r="H596" s="101"/>
    </row>
    <row r="597" spans="7:8" ht="12.75">
      <c r="G597" s="7"/>
      <c r="H597" s="101"/>
    </row>
    <row r="598" spans="7:8" ht="12.75">
      <c r="G598" s="7"/>
      <c r="H598" s="101"/>
    </row>
    <row r="599" spans="7:8" ht="12.75">
      <c r="G599" s="7"/>
      <c r="H599" s="101"/>
    </row>
    <row r="600" spans="7:8" ht="12.75">
      <c r="G600" s="7"/>
      <c r="H600" s="101"/>
    </row>
    <row r="601" spans="7:8" ht="12.75">
      <c r="G601" s="7"/>
      <c r="H601" s="101"/>
    </row>
    <row r="602" spans="7:8" ht="12.75">
      <c r="G602" s="7"/>
      <c r="H602" s="101"/>
    </row>
    <row r="603" spans="7:8" ht="12.75">
      <c r="G603" s="7"/>
      <c r="H603" s="101"/>
    </row>
    <row r="604" spans="7:8" ht="12.75">
      <c r="G604" s="7"/>
      <c r="H604" s="101"/>
    </row>
    <row r="605" spans="7:8" ht="12.75">
      <c r="G605" s="7"/>
      <c r="H605" s="101"/>
    </row>
    <row r="606" spans="7:8" ht="12.75">
      <c r="G606" s="7"/>
      <c r="H606" s="101"/>
    </row>
    <row r="607" spans="7:8" ht="12.75">
      <c r="G607" s="7"/>
      <c r="H607" s="101"/>
    </row>
    <row r="608" spans="7:8" ht="12.75">
      <c r="G608" s="7"/>
      <c r="H608" s="101"/>
    </row>
    <row r="609" spans="7:8" ht="12.75">
      <c r="G609" s="7"/>
      <c r="H609" s="101"/>
    </row>
    <row r="610" spans="7:8" ht="12.75">
      <c r="G610" s="7"/>
      <c r="H610" s="101"/>
    </row>
    <row r="611" spans="7:8" ht="12.75">
      <c r="G611" s="7"/>
      <c r="H611" s="101"/>
    </row>
    <row r="612" spans="7:8" ht="12.75">
      <c r="G612" s="7"/>
      <c r="H612" s="101"/>
    </row>
    <row r="613" spans="7:8" ht="12.75">
      <c r="G613" s="7"/>
      <c r="H613" s="101"/>
    </row>
    <row r="614" spans="7:8" ht="12.75">
      <c r="G614" s="7"/>
      <c r="H614" s="101"/>
    </row>
    <row r="615" spans="7:8" ht="12.75">
      <c r="G615" s="7"/>
      <c r="H615" s="101"/>
    </row>
    <row r="616" spans="7:8" ht="12.75">
      <c r="G616" s="7"/>
      <c r="H616" s="101"/>
    </row>
    <row r="617" spans="7:8" ht="12.75">
      <c r="G617" s="7"/>
      <c r="H617" s="101"/>
    </row>
    <row r="618" spans="7:8" ht="12.75">
      <c r="G618" s="7"/>
      <c r="H618" s="101"/>
    </row>
    <row r="619" spans="7:8" ht="12.75">
      <c r="G619" s="7"/>
      <c r="H619" s="101"/>
    </row>
    <row r="620" spans="7:8" ht="12.75">
      <c r="G620" s="7"/>
      <c r="H620" s="101"/>
    </row>
    <row r="621" spans="7:8" ht="12.75">
      <c r="G621" s="7"/>
      <c r="H621" s="101"/>
    </row>
    <row r="622" spans="7:8" ht="12.75">
      <c r="G622" s="7"/>
      <c r="H622" s="101"/>
    </row>
    <row r="623" spans="7:8" ht="12.75">
      <c r="G623" s="7"/>
      <c r="H623" s="101"/>
    </row>
    <row r="624" spans="7:8" ht="12.75">
      <c r="G624" s="7"/>
      <c r="H624" s="101"/>
    </row>
    <row r="625" spans="7:8" ht="12.75">
      <c r="G625" s="7"/>
      <c r="H625" s="101"/>
    </row>
    <row r="626" spans="7:8" ht="12.75">
      <c r="G626" s="7"/>
      <c r="H626" s="101"/>
    </row>
    <row r="627" spans="7:8" ht="12.75">
      <c r="G627" s="7"/>
      <c r="H627" s="101"/>
    </row>
    <row r="628" spans="7:8" ht="12.75">
      <c r="G628" s="7"/>
      <c r="H628" s="101"/>
    </row>
    <row r="629" spans="7:8" ht="12.75">
      <c r="G629" s="7"/>
      <c r="H629" s="101"/>
    </row>
    <row r="630" spans="7:8" ht="12.75">
      <c r="G630" s="7"/>
      <c r="H630" s="101"/>
    </row>
    <row r="631" spans="7:8" ht="12.75">
      <c r="G631" s="7"/>
      <c r="H631" s="101"/>
    </row>
    <row r="632" spans="7:8" ht="12.75">
      <c r="G632" s="7"/>
      <c r="H632" s="101"/>
    </row>
    <row r="633" spans="7:8" ht="12.75">
      <c r="G633" s="7"/>
      <c r="H633" s="101"/>
    </row>
    <row r="634" spans="7:8" ht="12.75">
      <c r="G634" s="7"/>
      <c r="H634" s="101"/>
    </row>
    <row r="635" spans="7:8" ht="12.75">
      <c r="G635" s="7"/>
      <c r="H635" s="101"/>
    </row>
    <row r="636" spans="7:8" ht="12.75">
      <c r="G636" s="7"/>
      <c r="H636" s="101"/>
    </row>
    <row r="637" spans="7:8" ht="12.75">
      <c r="G637" s="7"/>
      <c r="H637" s="101"/>
    </row>
    <row r="638" spans="7:8" ht="12.75">
      <c r="G638" s="7"/>
      <c r="H638" s="101"/>
    </row>
    <row r="639" spans="7:8" ht="12.75">
      <c r="G639" s="7"/>
      <c r="H639" s="101"/>
    </row>
    <row r="640" spans="7:8" ht="12.75">
      <c r="G640" s="7"/>
      <c r="H640" s="101"/>
    </row>
    <row r="641" spans="7:8" ht="12.75">
      <c r="G641" s="7"/>
      <c r="H641" s="101"/>
    </row>
    <row r="642" spans="7:8" ht="12.75">
      <c r="G642" s="7"/>
      <c r="H642" s="101"/>
    </row>
    <row r="643" spans="7:8" ht="12.75">
      <c r="G643" s="7"/>
      <c r="H643" s="101"/>
    </row>
    <row r="644" spans="7:8" ht="12.75">
      <c r="G644" s="7"/>
      <c r="H644" s="101"/>
    </row>
    <row r="645" spans="7:8" ht="12.75">
      <c r="G645" s="7"/>
      <c r="H645" s="101"/>
    </row>
    <row r="646" spans="7:8" ht="12.75">
      <c r="G646" s="7"/>
      <c r="H646" s="101"/>
    </row>
    <row r="647" spans="7:8" ht="12.75">
      <c r="G647" s="7"/>
      <c r="H647" s="101"/>
    </row>
    <row r="648" spans="7:8" ht="12.75">
      <c r="G648" s="7"/>
      <c r="H648" s="101"/>
    </row>
    <row r="649" spans="7:8" ht="12.75">
      <c r="G649" s="7"/>
      <c r="H649" s="101"/>
    </row>
    <row r="650" spans="7:8" ht="12.75">
      <c r="G650" s="7"/>
      <c r="H650" s="101"/>
    </row>
    <row r="651" spans="7:8" ht="12.75">
      <c r="G651" s="7"/>
      <c r="H651" s="101"/>
    </row>
    <row r="652" spans="7:8" ht="12.75">
      <c r="G652" s="7"/>
      <c r="H652" s="101"/>
    </row>
    <row r="653" spans="7:8" ht="12.75">
      <c r="G653" s="7"/>
      <c r="H653" s="101"/>
    </row>
    <row r="654" spans="7:8" ht="12.75">
      <c r="G654" s="7"/>
      <c r="H654" s="101"/>
    </row>
    <row r="655" spans="7:8" ht="12.75">
      <c r="G655" s="7"/>
      <c r="H655" s="101"/>
    </row>
    <row r="656" spans="7:8" ht="12.75">
      <c r="G656" s="7"/>
      <c r="H656" s="101"/>
    </row>
    <row r="657" spans="7:8" ht="12.75">
      <c r="G657" s="7"/>
      <c r="H657" s="101"/>
    </row>
    <row r="658" spans="7:8" ht="12.75">
      <c r="G658" s="7"/>
      <c r="H658" s="101"/>
    </row>
    <row r="659" spans="7:8" ht="12.75">
      <c r="G659" s="7"/>
      <c r="H659" s="101"/>
    </row>
    <row r="660" spans="7:8" ht="12.75">
      <c r="G660" s="7"/>
      <c r="H660" s="101"/>
    </row>
    <row r="661" spans="7:8" ht="12.75">
      <c r="G661" s="7"/>
      <c r="H661" s="101"/>
    </row>
    <row r="662" spans="7:8" ht="12.75">
      <c r="G662" s="7"/>
      <c r="H662" s="101"/>
    </row>
    <row r="663" spans="7:8" ht="12.75">
      <c r="G663" s="7"/>
      <c r="H663" s="101"/>
    </row>
    <row r="664" spans="7:8" ht="12.75">
      <c r="G664" s="7"/>
      <c r="H664" s="101"/>
    </row>
    <row r="665" spans="7:8" ht="12.75">
      <c r="G665" s="7"/>
      <c r="H665" s="101"/>
    </row>
    <row r="666" spans="7:8" ht="12.75">
      <c r="G666" s="7"/>
      <c r="H666" s="101"/>
    </row>
    <row r="667" spans="7:8" ht="12.75">
      <c r="G667" s="7"/>
      <c r="H667" s="101"/>
    </row>
    <row r="668" spans="7:8" ht="12.75">
      <c r="G668" s="7"/>
      <c r="H668" s="101"/>
    </row>
    <row r="669" spans="7:8" ht="12.75">
      <c r="G669" s="7"/>
      <c r="H669" s="101"/>
    </row>
    <row r="670" spans="7:8" ht="12.75">
      <c r="G670" s="7"/>
      <c r="H670" s="101"/>
    </row>
    <row r="671" spans="7:8" ht="12.75">
      <c r="G671" s="7"/>
      <c r="H671" s="101"/>
    </row>
    <row r="672" spans="7:8" ht="12.75">
      <c r="G672" s="7"/>
      <c r="H672" s="101"/>
    </row>
    <row r="673" spans="7:8" ht="12.75">
      <c r="G673" s="7"/>
      <c r="H673" s="101"/>
    </row>
    <row r="674" spans="7:8" ht="12.75">
      <c r="G674" s="7"/>
      <c r="H674" s="101"/>
    </row>
    <row r="675" spans="7:8" ht="12.75">
      <c r="G675" s="7"/>
      <c r="H675" s="101"/>
    </row>
    <row r="676" spans="7:8" ht="12.75">
      <c r="G676" s="7"/>
      <c r="H676" s="101"/>
    </row>
    <row r="677" spans="7:8" ht="12.75">
      <c r="G677" s="7"/>
      <c r="H677" s="101"/>
    </row>
    <row r="678" spans="7:8" ht="12.75">
      <c r="G678" s="7"/>
      <c r="H678" s="101"/>
    </row>
    <row r="679" spans="7:8" ht="12.75">
      <c r="G679" s="7"/>
      <c r="H679" s="101"/>
    </row>
    <row r="680" spans="7:8" ht="12.75">
      <c r="G680" s="7"/>
      <c r="H680" s="101"/>
    </row>
    <row r="681" spans="7:8" ht="12.75">
      <c r="G681" s="7"/>
      <c r="H681" s="101"/>
    </row>
    <row r="682" spans="7:8" ht="12.75">
      <c r="G682" s="7"/>
      <c r="H682" s="101"/>
    </row>
    <row r="683" spans="7:8" ht="12.75">
      <c r="G683" s="7"/>
      <c r="H683" s="101"/>
    </row>
    <row r="684" spans="7:8" ht="12.75">
      <c r="G684" s="7"/>
      <c r="H684" s="101"/>
    </row>
    <row r="685" spans="7:8" ht="12.75">
      <c r="G685" s="7"/>
      <c r="H685" s="101"/>
    </row>
    <row r="686" spans="7:8" ht="12.75">
      <c r="G686" s="7"/>
      <c r="H686" s="101"/>
    </row>
    <row r="687" spans="7:8" ht="12.75">
      <c r="G687" s="7"/>
      <c r="H687" s="101"/>
    </row>
    <row r="688" spans="7:8" ht="12.75">
      <c r="G688" s="7"/>
      <c r="H688" s="101"/>
    </row>
    <row r="689" spans="7:8" ht="12.75">
      <c r="G689" s="7"/>
      <c r="H689" s="101"/>
    </row>
    <row r="690" spans="7:8" ht="12.75">
      <c r="G690" s="7"/>
      <c r="H690" s="101"/>
    </row>
    <row r="691" spans="7:8" ht="12.75">
      <c r="G691" s="7"/>
      <c r="H691" s="101"/>
    </row>
    <row r="692" spans="7:8" ht="12.75">
      <c r="G692" s="7"/>
      <c r="H692" s="101"/>
    </row>
    <row r="693" spans="7:8" ht="12.75">
      <c r="G693" s="7"/>
      <c r="H693" s="101"/>
    </row>
    <row r="694" spans="7:8" ht="12.75">
      <c r="G694" s="7"/>
      <c r="H694" s="101"/>
    </row>
    <row r="695" spans="7:8" ht="12.75">
      <c r="G695" s="7"/>
      <c r="H695" s="101"/>
    </row>
    <row r="696" spans="7:8" ht="12.75">
      <c r="G696" s="7"/>
      <c r="H696" s="101"/>
    </row>
    <row r="697" spans="7:8" ht="12.75">
      <c r="G697" s="7"/>
      <c r="H697" s="101"/>
    </row>
    <row r="698" spans="7:8" ht="12.75">
      <c r="G698" s="7"/>
      <c r="H698" s="101"/>
    </row>
    <row r="699" spans="7:8" ht="12.75">
      <c r="G699" s="7"/>
      <c r="H699" s="101"/>
    </row>
    <row r="700" spans="7:8" ht="12.75">
      <c r="G700" s="7"/>
      <c r="H700" s="101"/>
    </row>
    <row r="701" spans="7:8" ht="12.75">
      <c r="G701" s="7"/>
      <c r="H701" s="101"/>
    </row>
    <row r="702" spans="7:8" ht="12.75">
      <c r="G702" s="7"/>
      <c r="H702" s="101"/>
    </row>
    <row r="703" spans="7:8" ht="12.75">
      <c r="G703" s="7"/>
      <c r="H703" s="101"/>
    </row>
    <row r="704" spans="7:8" ht="12.75">
      <c r="G704" s="7"/>
      <c r="H704" s="101"/>
    </row>
    <row r="705" spans="7:8" ht="12.75">
      <c r="G705" s="7"/>
      <c r="H705" s="101"/>
    </row>
    <row r="706" spans="7:8" ht="12.75">
      <c r="G706" s="7"/>
      <c r="H706" s="101"/>
    </row>
    <row r="707" spans="7:8" ht="12.75">
      <c r="G707" s="7"/>
      <c r="H707" s="101"/>
    </row>
    <row r="708" spans="7:8" ht="12.75">
      <c r="G708" s="7"/>
      <c r="H708" s="101"/>
    </row>
    <row r="709" spans="7:8" ht="12.75">
      <c r="G709" s="7"/>
      <c r="H709" s="101"/>
    </row>
    <row r="710" spans="7:8" ht="12.75">
      <c r="G710" s="7"/>
      <c r="H710" s="101"/>
    </row>
    <row r="711" spans="7:8" ht="12.75">
      <c r="G711" s="7"/>
      <c r="H711" s="101"/>
    </row>
    <row r="712" spans="7:8" ht="12.75">
      <c r="G712" s="7"/>
      <c r="H712" s="101"/>
    </row>
    <row r="713" spans="7:8" ht="12.75">
      <c r="G713" s="7"/>
      <c r="H713" s="101"/>
    </row>
    <row r="714" spans="7:8" ht="12.75">
      <c r="G714" s="7"/>
      <c r="H714" s="101"/>
    </row>
    <row r="715" spans="7:8" ht="12.75">
      <c r="G715" s="7"/>
      <c r="H715" s="101"/>
    </row>
    <row r="716" spans="7:8" ht="12.75">
      <c r="G716" s="7"/>
      <c r="H716" s="101"/>
    </row>
    <row r="717" spans="7:8" ht="12.75">
      <c r="G717" s="7"/>
      <c r="H717" s="101"/>
    </row>
    <row r="718" spans="7:8" ht="12.75">
      <c r="G718" s="7"/>
      <c r="H718" s="101"/>
    </row>
    <row r="719" spans="7:8" ht="12.75">
      <c r="G719" s="7"/>
      <c r="H719" s="101"/>
    </row>
    <row r="720" spans="7:8" ht="12.75">
      <c r="G720" s="7"/>
      <c r="H720" s="101"/>
    </row>
    <row r="721" spans="7:8" ht="12.75">
      <c r="G721" s="7"/>
      <c r="H721" s="101"/>
    </row>
    <row r="722" spans="7:8" ht="12.75">
      <c r="G722" s="7"/>
      <c r="H722" s="101"/>
    </row>
    <row r="723" spans="7:8" ht="12.75">
      <c r="G723" s="7"/>
      <c r="H723" s="101"/>
    </row>
    <row r="724" spans="7:8" ht="12.75">
      <c r="G724" s="7"/>
      <c r="H724" s="101"/>
    </row>
    <row r="725" spans="7:8" ht="12.75">
      <c r="G725" s="7"/>
      <c r="H725" s="101"/>
    </row>
    <row r="726" spans="7:8" ht="12.75">
      <c r="G726" s="7"/>
      <c r="H726" s="101"/>
    </row>
    <row r="727" spans="7:8" ht="12.75">
      <c r="G727" s="7"/>
      <c r="H727" s="101"/>
    </row>
    <row r="728" spans="7:8" ht="12.75">
      <c r="G728" s="7"/>
      <c r="H728" s="101"/>
    </row>
    <row r="729" spans="7:8" ht="12.75">
      <c r="G729" s="7"/>
      <c r="H729" s="101"/>
    </row>
    <row r="730" spans="7:8" ht="12.75">
      <c r="G730" s="7"/>
      <c r="H730" s="101"/>
    </row>
    <row r="731" spans="7:8" ht="12.75">
      <c r="G731" s="7"/>
      <c r="H731" s="101"/>
    </row>
    <row r="732" spans="7:8" ht="12.75">
      <c r="G732" s="7"/>
      <c r="H732" s="101"/>
    </row>
    <row r="733" spans="7:8" ht="12.75">
      <c r="G733" s="7"/>
      <c r="H733" s="101"/>
    </row>
    <row r="734" spans="7:8" ht="12.75">
      <c r="G734" s="7"/>
      <c r="H734" s="101"/>
    </row>
    <row r="735" spans="7:8" ht="12.75">
      <c r="G735" s="7"/>
      <c r="H735" s="101"/>
    </row>
    <row r="736" spans="7:8" ht="12.75">
      <c r="G736" s="7"/>
      <c r="H736" s="101"/>
    </row>
    <row r="737" spans="7:8" ht="12.75">
      <c r="G737" s="7"/>
      <c r="H737" s="101"/>
    </row>
    <row r="738" spans="7:8" ht="12.75">
      <c r="G738" s="7"/>
      <c r="H738" s="101"/>
    </row>
    <row r="739" spans="7:8" ht="12.75">
      <c r="G739" s="7"/>
      <c r="H739" s="101"/>
    </row>
    <row r="740" spans="7:8" ht="12.75">
      <c r="G740" s="7"/>
      <c r="H740" s="101"/>
    </row>
    <row r="741" spans="7:8" ht="12.75">
      <c r="G741" s="7"/>
      <c r="H741" s="101"/>
    </row>
    <row r="742" spans="7:8" ht="12.75">
      <c r="G742" s="7"/>
      <c r="H742" s="101"/>
    </row>
    <row r="743" spans="7:8" ht="12.75">
      <c r="G743" s="7"/>
      <c r="H743" s="101"/>
    </row>
    <row r="744" spans="7:8" ht="12.75">
      <c r="G744" s="7"/>
      <c r="H744" s="101"/>
    </row>
    <row r="745" spans="7:8" ht="12.75">
      <c r="G745" s="7"/>
      <c r="H745" s="101"/>
    </row>
    <row r="746" spans="7:8" ht="12.75">
      <c r="G746" s="7"/>
      <c r="H746" s="101"/>
    </row>
    <row r="747" spans="7:8" ht="12.75">
      <c r="G747" s="7"/>
      <c r="H747" s="101"/>
    </row>
    <row r="748" spans="7:8" ht="12.75">
      <c r="G748" s="7"/>
      <c r="H748" s="101"/>
    </row>
    <row r="749" spans="7:8" ht="12.75">
      <c r="G749" s="7"/>
      <c r="H749" s="101"/>
    </row>
    <row r="750" spans="7:8" ht="12.75">
      <c r="G750" s="7"/>
      <c r="H750" s="101"/>
    </row>
    <row r="751" spans="7:8" ht="12.75">
      <c r="G751" s="7"/>
      <c r="H751" s="101"/>
    </row>
    <row r="752" spans="7:8" ht="12.75">
      <c r="G752" s="7"/>
      <c r="H752" s="101"/>
    </row>
    <row r="753" spans="7:8" ht="12.75">
      <c r="G753" s="7"/>
      <c r="H753" s="101"/>
    </row>
    <row r="754" spans="7:8" ht="12.75">
      <c r="G754" s="7"/>
      <c r="H754" s="101"/>
    </row>
    <row r="755" spans="7:8" ht="12.75">
      <c r="G755" s="7"/>
      <c r="H755" s="101"/>
    </row>
    <row r="756" spans="7:8" ht="12.75">
      <c r="G756" s="7"/>
      <c r="H756" s="101"/>
    </row>
    <row r="757" spans="7:8" ht="12.75">
      <c r="G757" s="7"/>
      <c r="H757" s="101"/>
    </row>
    <row r="758" spans="7:8" ht="12.75">
      <c r="G758" s="7"/>
      <c r="H758" s="101"/>
    </row>
    <row r="759" spans="7:8" ht="12.75">
      <c r="G759" s="7"/>
      <c r="H759" s="101"/>
    </row>
    <row r="760" spans="7:8" ht="12.75">
      <c r="G760" s="7"/>
      <c r="H760" s="101"/>
    </row>
    <row r="761" spans="7:8" ht="12.75">
      <c r="G761" s="7"/>
      <c r="H761" s="101"/>
    </row>
    <row r="762" spans="7:8" ht="12.75">
      <c r="G762" s="7"/>
      <c r="H762" s="101"/>
    </row>
    <row r="763" spans="7:8" ht="12.75">
      <c r="G763" s="7"/>
      <c r="H763" s="101"/>
    </row>
    <row r="764" spans="7:8" ht="12.75">
      <c r="G764" s="7"/>
      <c r="H764" s="101"/>
    </row>
    <row r="765" spans="7:8" ht="12.75">
      <c r="G765" s="7"/>
      <c r="H765" s="101"/>
    </row>
    <row r="766" spans="7:8" ht="12.75">
      <c r="G766" s="7"/>
      <c r="H766" s="101"/>
    </row>
    <row r="767" spans="7:8" ht="12.75">
      <c r="G767" s="7"/>
      <c r="H767" s="101"/>
    </row>
    <row r="768" spans="7:8" ht="12.75">
      <c r="G768" s="7"/>
      <c r="H768" s="101"/>
    </row>
    <row r="769" spans="7:8" ht="12.75">
      <c r="G769" s="7"/>
      <c r="H769" s="101"/>
    </row>
    <row r="770" spans="7:8" ht="12.75">
      <c r="G770" s="7"/>
      <c r="H770" s="101"/>
    </row>
    <row r="771" spans="7:8" ht="12.75">
      <c r="G771" s="7"/>
      <c r="H771" s="101"/>
    </row>
    <row r="772" spans="7:8" ht="12.75">
      <c r="G772" s="7"/>
      <c r="H772" s="101"/>
    </row>
    <row r="773" spans="7:8" ht="12.75">
      <c r="G773" s="7"/>
      <c r="H773" s="101"/>
    </row>
    <row r="774" spans="7:8" ht="12.75">
      <c r="G774" s="7"/>
      <c r="H774" s="101"/>
    </row>
    <row r="775" spans="7:8" ht="12.75">
      <c r="G775" s="7"/>
      <c r="H775" s="101"/>
    </row>
    <row r="776" spans="7:8" ht="12.75">
      <c r="G776" s="7"/>
      <c r="H776" s="101"/>
    </row>
    <row r="777" spans="7:8" ht="12.75">
      <c r="G777" s="7"/>
      <c r="H777" s="101"/>
    </row>
    <row r="778" spans="7:8" ht="12.75">
      <c r="G778" s="7"/>
      <c r="H778" s="101"/>
    </row>
    <row r="779" spans="7:8" ht="12.75">
      <c r="G779" s="7"/>
      <c r="H779" s="101"/>
    </row>
    <row r="780" spans="7:8" ht="12.75">
      <c r="G780" s="7"/>
      <c r="H780" s="101"/>
    </row>
    <row r="781" spans="7:8" ht="12.75">
      <c r="G781" s="7"/>
      <c r="H781" s="101"/>
    </row>
    <row r="782" spans="7:8" ht="12.75">
      <c r="G782" s="7"/>
      <c r="H782" s="101"/>
    </row>
    <row r="783" spans="7:8" ht="12.75">
      <c r="G783" s="7"/>
      <c r="H783" s="101"/>
    </row>
    <row r="784" spans="7:8" ht="12.75">
      <c r="G784" s="7"/>
      <c r="H784" s="101"/>
    </row>
    <row r="785" spans="7:8" ht="12.75">
      <c r="G785" s="7"/>
      <c r="H785" s="101"/>
    </row>
    <row r="786" spans="7:8" ht="12.75">
      <c r="G786" s="7"/>
      <c r="H786" s="101"/>
    </row>
    <row r="787" spans="7:8" ht="12.75">
      <c r="G787" s="7"/>
      <c r="H787" s="101"/>
    </row>
    <row r="788" spans="7:8" ht="12.75">
      <c r="G788" s="7"/>
      <c r="H788" s="101"/>
    </row>
    <row r="789" spans="7:8" ht="12.75">
      <c r="G789" s="7"/>
      <c r="H789" s="101"/>
    </row>
    <row r="790" spans="7:8" ht="12.75">
      <c r="G790" s="7"/>
      <c r="H790" s="101"/>
    </row>
    <row r="791" spans="7:8" ht="12.75">
      <c r="G791" s="7"/>
      <c r="H791" s="101"/>
    </row>
    <row r="792" spans="7:8" ht="12.75">
      <c r="G792" s="7"/>
      <c r="H792" s="101"/>
    </row>
    <row r="793" spans="7:8" ht="12.75">
      <c r="G793" s="7"/>
      <c r="H793" s="101"/>
    </row>
    <row r="794" spans="7:8" ht="12.75">
      <c r="G794" s="7"/>
      <c r="H794" s="101"/>
    </row>
    <row r="795" spans="7:8" ht="12.75">
      <c r="G795" s="7"/>
      <c r="H795" s="101"/>
    </row>
    <row r="796" spans="7:8" ht="12.75">
      <c r="G796" s="7"/>
      <c r="H796" s="101"/>
    </row>
    <row r="797" spans="7:8" ht="12.75">
      <c r="G797" s="7"/>
      <c r="H797" s="101"/>
    </row>
    <row r="798" spans="7:8" ht="12.75">
      <c r="G798" s="7"/>
      <c r="H798" s="101"/>
    </row>
    <row r="799" spans="7:8" ht="12.75">
      <c r="G799" s="7"/>
      <c r="H799" s="101"/>
    </row>
    <row r="800" spans="7:8" ht="12.75">
      <c r="G800" s="7"/>
      <c r="H800" s="101"/>
    </row>
    <row r="801" spans="7:8" ht="12.75">
      <c r="G801" s="7"/>
      <c r="H801" s="101"/>
    </row>
    <row r="802" spans="7:8" ht="12.75">
      <c r="G802" s="7"/>
      <c r="H802" s="101"/>
    </row>
    <row r="803" spans="7:8" ht="12.75">
      <c r="G803" s="7"/>
      <c r="H803" s="101"/>
    </row>
    <row r="804" spans="7:8" ht="12.75">
      <c r="G804" s="7"/>
      <c r="H804" s="101"/>
    </row>
    <row r="805" spans="7:8" ht="12.75">
      <c r="G805" s="7"/>
      <c r="H805" s="101"/>
    </row>
  </sheetData>
  <sheetProtection password="CDFF" sheet="1" formatCells="0" formatColumns="0" insertRows="0" deleteColumns="0" deleteRows="0"/>
  <autoFilter ref="A4:H248"/>
  <mergeCells count="2">
    <mergeCell ref="A1:G1"/>
    <mergeCell ref="A2:G2"/>
  </mergeCells>
  <printOptions/>
  <pageMargins left="1.43" right="0.2" top="0.17" bottom="0.1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xflores</dc:creator>
  <cp:keywords/>
  <dc:description/>
  <cp:lastModifiedBy>Jaqueline Cubillo</cp:lastModifiedBy>
  <cp:lastPrinted>2018-01-12T17:13:11Z</cp:lastPrinted>
  <dcterms:created xsi:type="dcterms:W3CDTF">2010-01-04T16:14:18Z</dcterms:created>
  <dcterms:modified xsi:type="dcterms:W3CDTF">2022-03-16T20:59:05Z</dcterms:modified>
  <cp:category/>
  <cp:version/>
  <cp:contentType/>
  <cp:contentStatus/>
</cp:coreProperties>
</file>