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ycarrillo_imprenta_go_cr/Documents/Desktop/DIGECA/Comisión PGAI/documentos 2020/entrega Minae/"/>
    </mc:Choice>
  </mc:AlternateContent>
  <xr:revisionPtr revIDLastSave="56" documentId="8_{33378A6F-54DD-4A88-B8F3-A54EF9890BD6}" xr6:coauthVersionLast="46" xr6:coauthVersionMax="46" xr10:uidLastSave="{109F4000-F42F-4A4D-92C4-A8DCDBB0FC43}"/>
  <bookViews>
    <workbookView xWindow="-108" yWindow="-108" windowWidth="23256" windowHeight="12576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E18" i="27" s="1"/>
  <c r="B17" i="27"/>
  <c r="E17" i="27" s="1"/>
  <c r="B16" i="27"/>
  <c r="E16" i="27" s="1"/>
  <c r="B15" i="27"/>
  <c r="E15" i="27" s="1"/>
  <c r="B14" i="27"/>
  <c r="B13" i="27"/>
  <c r="E13" i="27" s="1"/>
  <c r="B12" i="27"/>
  <c r="B11" i="27"/>
  <c r="E11" i="27" s="1"/>
  <c r="B10" i="27"/>
  <c r="B9" i="27"/>
  <c r="E9" i="27" s="1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5" i="8" l="1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6" l="1"/>
  <c r="F24" i="2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l="1"/>
  <c r="E2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<sst xmlns="http://schemas.openxmlformats.org/spreadsheetml/2006/main" count="335" uniqueCount="70">
  <si>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</si>
  <si>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</si>
  <si>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</si>
  <si>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</si>
  <si>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</si>
  <si>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</si>
  <si>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</si>
  <si>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</si>
  <si>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</si>
  <si>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</si>
  <si>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</si>
  <si>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</si>
  <si>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</si>
  <si>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</si>
  <si>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</si>
  <si>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</si>
  <si>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</si>
  <si>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</si>
  <si>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</si>
  <si>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</si>
  <si>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</si>
  <si>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</si>
  <si>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</si>
  <si>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</si>
  <si>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</si>
  <si>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</si>
  <si>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</si>
  <si>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</si>
  <si>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</si>
  <si>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</si>
  <si>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</si>
  <si>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</si>
  <si>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</si>
  <si>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</si>
  <si>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</si>
  <si>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</si>
  <si>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</si>
  <si>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</si>
  <si>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</si>
  <si>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</si>
  <si>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</si>
  <si>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</si>
  <si>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</si>
  <si>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</si>
  <si>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</si>
  <si>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</si>
  <si>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</si>
  <si>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</si>
  <si>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</si>
  <si>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</si>
  <si>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</si>
  <si>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</si>
  <si>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</si>
  <si>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</si>
  <si>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</si>
  <si>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</si>
  <si>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</si>
  <si>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</si>
  <si>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</si>
  <si>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</si>
  <si>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</si>
  <si>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</si>
  <si>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</si>
  <si>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 xml:space="preserve">Imprenta Nacional </t>
  </si>
  <si>
    <t>Lic. Ricardo Salas Álvarez</t>
  </si>
  <si>
    <t>Dirección General</t>
  </si>
  <si>
    <t>Yenory Carrillo Cruz</t>
  </si>
  <si>
    <t>Planificación</t>
  </si>
  <si>
    <t>ycarrillo@imprenta.go.cr</t>
  </si>
  <si>
    <t>323-0153 y 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</si>
</sst>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₡&quot;* #,##0.00_);_(&quot;₡&quot;* \(#,##0.00\);_(&quot;₡&quot;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[$₡-140A]* #,##0.00_);_([$₡-140A]* \(#,##0.00\);_([$₡-140A]* &quot;-&quot;??_);_(@_)"/>
    <numFmt numFmtId="169" formatCode="&quot;₡&quot;#,##0.0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8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8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8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8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7" fontId="7" fillId="4" borderId="9" xfId="1" applyFont="1" applyFill="1" applyBorder="1" applyAlignment="1" applyProtection="1">
      <alignment horizontal="center" vertical="center" wrapText="1"/>
    </xf>
    <xf numFmtId="167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168" fontId="0" fillId="0" borderId="8" xfId="2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5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5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9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9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9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9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8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8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8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  <xf numFmtId="15" fontId="14" fillId="3" borderId="2" xfId="0" applyNumberFormat="1" applyFont="1" applyFill="1" applyBorder="1" applyAlignment="1" applyProtection="1">
      <alignment horizontal="center"/>
      <protection locked="0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903</c:v>
                </c:pt>
                <c:pt idx="1">
                  <c:v>233</c:v>
                </c:pt>
                <c:pt idx="2">
                  <c:v>59</c:v>
                </c:pt>
                <c:pt idx="3">
                  <c:v>218</c:v>
                </c:pt>
                <c:pt idx="4">
                  <c:v>150</c:v>
                </c:pt>
                <c:pt idx="5">
                  <c:v>127</c:v>
                </c:pt>
                <c:pt idx="6">
                  <c:v>118</c:v>
                </c:pt>
                <c:pt idx="7">
                  <c:v>102</c:v>
                </c:pt>
                <c:pt idx="8">
                  <c:v>104</c:v>
                </c:pt>
                <c:pt idx="9">
                  <c:v>98</c:v>
                </c:pt>
                <c:pt idx="10">
                  <c:v>101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5-4B58-BE56-DC4E23A25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1A-43D3-842A-9D3DEEBB7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193.83333333333334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0-4E37-BC71-60D718D05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1.181910569105691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2-4B6E-ACCA-BB946104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5.5060975609756095</c:v>
                </c:pt>
                <c:pt idx="1">
                  <c:v>1.4207317073170731</c:v>
                </c:pt>
                <c:pt idx="2">
                  <c:v>0.3597560975609756</c:v>
                </c:pt>
                <c:pt idx="3">
                  <c:v>1.3292682926829269</c:v>
                </c:pt>
                <c:pt idx="4">
                  <c:v>0.91463414634146345</c:v>
                </c:pt>
                <c:pt idx="5">
                  <c:v>0.77439024390243905</c:v>
                </c:pt>
                <c:pt idx="6">
                  <c:v>0.71951219512195119</c:v>
                </c:pt>
                <c:pt idx="7">
                  <c:v>0.62195121951219512</c:v>
                </c:pt>
                <c:pt idx="8">
                  <c:v>0.63414634146341464</c:v>
                </c:pt>
                <c:pt idx="9">
                  <c:v>0.59756097560975607</c:v>
                </c:pt>
                <c:pt idx="10">
                  <c:v>0.61585365853658536</c:v>
                </c:pt>
                <c:pt idx="11">
                  <c:v>0.68902439024390238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F-40D5-8410-D0A2E6A9B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903</c:v>
                </c:pt>
                <c:pt idx="1">
                  <c:v>233</c:v>
                </c:pt>
                <c:pt idx="2">
                  <c:v>59</c:v>
                </c:pt>
                <c:pt idx="3">
                  <c:v>218</c:v>
                </c:pt>
                <c:pt idx="4">
                  <c:v>150</c:v>
                </c:pt>
                <c:pt idx="5">
                  <c:v>127</c:v>
                </c:pt>
                <c:pt idx="6">
                  <c:v>118</c:v>
                </c:pt>
                <c:pt idx="7">
                  <c:v>102</c:v>
                </c:pt>
                <c:pt idx="8">
                  <c:v>104</c:v>
                </c:pt>
                <c:pt idx="9">
                  <c:v>98</c:v>
                </c:pt>
                <c:pt idx="10">
                  <c:v>101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9-4BC2-A705-E82DA8ED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12B-4B0F-AB51-E0EAFA20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7EB-43FA-98B1-C1641F63C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64E-4E2A-94B1-74A119834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13F-4C8E-83E0-CBA90FA3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88D-4E4A-B47B-81CF9358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69A-4E95-83C3-428EFBEE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EA4-48A4-9AB1-0A6701EB0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E5E-4463-8569-175F882B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4" workbookViewId="0">
      <selection activeCell="O17" sqref="O17:O18"/>
    </sheetView>
  </sheetViews>
  <sheetFormatPr baseColWidth="10" defaultColWidth="11.44140625" defaultRowHeight="14.4" x14ac:dyDescent="0.3"/>
  <cols>
    <col min="1" max="16384" width="11.44140625" style="23"/>
  </cols>
  <sheetData>
    <row r="9" spans="6:13" ht="23.4" x14ac:dyDescent="0.45">
      <c r="F9" s="98"/>
      <c r="G9" s="98"/>
    </row>
    <row r="11" spans="6:13" ht="21" x14ac:dyDescent="0.4">
      <c r="F11" s="51" t="s">
        <v>36</v>
      </c>
      <c r="I11" s="100" t="s">
        <v>63</v>
      </c>
      <c r="J11" s="100"/>
      <c r="K11" s="100"/>
      <c r="L11" s="100"/>
      <c r="M11" s="100"/>
    </row>
    <row r="12" spans="6:13" ht="23.4" x14ac:dyDescent="0.45">
      <c r="F12" s="52"/>
      <c r="G12" s="53"/>
      <c r="I12" s="99"/>
      <c r="J12" s="99"/>
      <c r="K12" s="99"/>
      <c r="L12" s="99"/>
    </row>
    <row r="13" spans="6:13" ht="21" x14ac:dyDescent="0.4">
      <c r="F13" s="51" t="s">
        <v>37</v>
      </c>
      <c r="I13" s="100">
        <v>1</v>
      </c>
      <c r="J13" s="100"/>
      <c r="K13" s="100"/>
      <c r="L13" s="100"/>
      <c r="M13" s="100"/>
    </row>
    <row r="14" spans="6:13" ht="23.4" x14ac:dyDescent="0.45">
      <c r="F14" s="51" t="s">
        <v>38</v>
      </c>
      <c r="G14" s="53"/>
      <c r="I14" s="101" t="s">
        <v>64</v>
      </c>
      <c r="J14" s="101"/>
      <c r="K14" s="101"/>
      <c r="L14" s="101"/>
      <c r="M14" s="101"/>
    </row>
    <row r="15" spans="6:13" ht="21" x14ac:dyDescent="0.4">
      <c r="F15" s="51" t="s">
        <v>39</v>
      </c>
      <c r="I15" s="101" t="s">
        <v>65</v>
      </c>
      <c r="J15" s="101"/>
      <c r="K15" s="101"/>
      <c r="L15" s="101"/>
      <c r="M15" s="101"/>
    </row>
    <row r="16" spans="6:13" ht="21" x14ac:dyDescent="0.4">
      <c r="F16" s="52"/>
      <c r="I16" s="99"/>
      <c r="J16" s="99"/>
      <c r="K16" s="99"/>
      <c r="L16" s="99"/>
    </row>
    <row r="17" spans="6:13" ht="21" x14ac:dyDescent="0.4">
      <c r="F17" s="51" t="s">
        <v>40</v>
      </c>
      <c r="G17" s="51"/>
      <c r="I17" s="100" t="s">
        <v>66</v>
      </c>
      <c r="J17" s="100"/>
      <c r="K17" s="100"/>
      <c r="L17" s="100"/>
      <c r="M17" s="100"/>
    </row>
    <row r="18" spans="6:13" ht="21" x14ac:dyDescent="0.4">
      <c r="F18" s="51" t="s">
        <v>39</v>
      </c>
      <c r="I18" s="101" t="s">
        <v>67</v>
      </c>
      <c r="J18" s="101"/>
      <c r="K18" s="101"/>
      <c r="L18" s="101"/>
      <c r="M18" s="101"/>
    </row>
    <row r="19" spans="6:13" ht="21" x14ac:dyDescent="0.4">
      <c r="F19" s="51" t="s">
        <v>41</v>
      </c>
      <c r="I19" s="101">
        <v>22969570</v>
      </c>
      <c r="J19" s="101"/>
      <c r="K19" s="101"/>
      <c r="L19" s="101"/>
      <c r="M19" s="101"/>
    </row>
    <row r="20" spans="6:13" ht="21" x14ac:dyDescent="0.4">
      <c r="F20" s="51" t="s">
        <v>42</v>
      </c>
      <c r="I20" s="102" t="s">
        <v>68</v>
      </c>
      <c r="J20" s="101"/>
      <c r="K20" s="101"/>
      <c r="L20" s="101"/>
      <c r="M20" s="101"/>
    </row>
    <row r="21" spans="6:13" ht="23.4" x14ac:dyDescent="0.45">
      <c r="G21" s="54"/>
    </row>
    <row r="22" spans="6:13" ht="23.4" x14ac:dyDescent="0.45">
      <c r="F22" s="51" t="s">
        <v>43</v>
      </c>
      <c r="G22" s="54"/>
      <c r="J22" s="100">
        <v>2020</v>
      </c>
      <c r="K22" s="100"/>
      <c r="L22" s="100"/>
      <c r="M22" s="100"/>
    </row>
  </sheetData>
  <protectedRanges>
    <protectedRange sqref="I11:L20" name="Rango1"/>
  </protectedRanges>
  <mergeCells count="12">
    <mergeCell ref="I17:M17"/>
    <mergeCell ref="I18:M18"/>
    <mergeCell ref="I19:M19"/>
    <mergeCell ref="I20:M20"/>
    <mergeCell ref="J22:M22"/>
    <mergeCell ref="F9:G9"/>
    <mergeCell ref="I12:L12"/>
    <mergeCell ref="I16:L16"/>
    <mergeCell ref="I11:M11"/>
    <mergeCell ref="I13:M13"/>
    <mergeCell ref="I14:M14"/>
    <mergeCell ref="I15:M15"/>
  </mergeCells>
  <hyperlinks>
    <hyperlink ref="I20" r:id="rId1" xr:uid="{973840FF-BC9C-42C0-926F-3F3AD6A72CEC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3.6640625" style="23" customWidth="1"/>
    <col min="4" max="4" width="14" style="23" customWidth="1"/>
    <col min="5" max="5" width="15.6640625" style="23" customWidth="1"/>
    <col min="6" max="6" width="22.5546875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</row>
    <row r="2" spans="1:8" x14ac:dyDescent="0.3">
      <c r="A2" s="103" t="s">
        <v>44</v>
      </c>
      <c r="B2" s="103"/>
      <c r="C2" s="104"/>
      <c r="D2" s="104"/>
      <c r="E2" s="104"/>
      <c r="F2" s="104"/>
      <c r="G2" s="104"/>
    </row>
    <row r="3" spans="1:8" x14ac:dyDescent="0.3">
      <c r="A3" s="103" t="s">
        <v>45</v>
      </c>
      <c r="B3" s="103"/>
      <c r="C3" s="18">
        <f>IF('Datos Generales'!J22="","",'Datos Generales'!J22)</f>
        <v>2020</v>
      </c>
      <c r="D3" s="18"/>
      <c r="E3" s="18"/>
      <c r="F3" s="18"/>
      <c r="G3" s="18"/>
    </row>
    <row r="4" spans="1:8" x14ac:dyDescent="0.3">
      <c r="A4" s="103" t="s">
        <v>29</v>
      </c>
      <c r="B4" s="103"/>
      <c r="C4" s="104"/>
      <c r="D4" s="104"/>
      <c r="E4" s="104"/>
      <c r="F4" s="104"/>
      <c r="G4" s="104"/>
    </row>
    <row r="5" spans="1:8" x14ac:dyDescent="0.3">
      <c r="A5" s="103" t="s">
        <v>30</v>
      </c>
      <c r="B5" s="103"/>
      <c r="C5" s="104"/>
      <c r="D5" s="104"/>
      <c r="E5" s="104"/>
      <c r="F5" s="104"/>
      <c r="G5" s="104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18" customHeight="1" x14ac:dyDescent="0.3">
      <c r="A7" s="24"/>
      <c r="B7" s="24"/>
      <c r="C7" s="108" t="s">
        <v>55</v>
      </c>
      <c r="D7" s="108"/>
      <c r="E7" s="108"/>
      <c r="F7" s="108"/>
      <c r="G7" s="108"/>
      <c r="H7" s="43"/>
    </row>
    <row r="8" spans="1:8" ht="15.75" customHeight="1" x14ac:dyDescent="0.3">
      <c r="C8" s="109"/>
      <c r="D8" s="109"/>
      <c r="E8" s="109"/>
      <c r="F8" s="109"/>
      <c r="G8" s="109"/>
      <c r="H8" s="43"/>
    </row>
    <row r="10" spans="1:8" ht="37.5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 t="shared" si="0"/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A4:B4"/>
    <mergeCell ref="A5:B5"/>
    <mergeCell ref="A6:B6"/>
    <mergeCell ref="C6:G6"/>
    <mergeCell ref="C7:G8"/>
    <mergeCell ref="C5:G5"/>
    <mergeCell ref="C4:G4"/>
    <mergeCell ref="C2:G2"/>
    <mergeCell ref="C1:G1"/>
    <mergeCell ref="A1:B1"/>
    <mergeCell ref="A2:B2"/>
    <mergeCell ref="A3:B3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ColWidth="11.44140625" defaultRowHeight="14.4" x14ac:dyDescent="0.3"/>
  <cols>
    <col min="1" max="2" width="12.6640625" style="23" customWidth="1"/>
    <col min="3" max="4" width="13.5546875" style="23" customWidth="1"/>
    <col min="5" max="5" width="15.6640625" style="23" customWidth="1"/>
    <col min="6" max="6" width="23.5546875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</row>
    <row r="2" spans="1:8" x14ac:dyDescent="0.3">
      <c r="A2" s="103" t="s">
        <v>44</v>
      </c>
      <c r="B2" s="103"/>
      <c r="C2" s="104"/>
      <c r="D2" s="104"/>
      <c r="E2" s="104"/>
      <c r="F2" s="104"/>
      <c r="G2" s="104"/>
    </row>
    <row r="3" spans="1:8" x14ac:dyDescent="0.3">
      <c r="A3" s="103" t="s">
        <v>45</v>
      </c>
      <c r="B3" s="103"/>
      <c r="C3" s="104">
        <f>IF('Datos Generales'!J22="","",'Datos Generales'!J22)</f>
        <v>2020</v>
      </c>
      <c r="D3" s="104"/>
      <c r="E3" s="104"/>
      <c r="F3" s="104"/>
      <c r="G3" s="104"/>
    </row>
    <row r="4" spans="1:8" x14ac:dyDescent="0.3">
      <c r="A4" s="103" t="s">
        <v>29</v>
      </c>
      <c r="B4" s="103"/>
      <c r="C4" s="104"/>
      <c r="D4" s="104"/>
      <c r="E4" s="104"/>
      <c r="F4" s="104"/>
      <c r="G4" s="104"/>
    </row>
    <row r="5" spans="1:8" x14ac:dyDescent="0.3">
      <c r="A5" s="103" t="s">
        <v>30</v>
      </c>
      <c r="B5" s="103"/>
      <c r="C5" s="104"/>
      <c r="D5" s="104"/>
      <c r="E5" s="104"/>
      <c r="F5" s="104"/>
      <c r="G5" s="104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18.75" customHeight="1" x14ac:dyDescent="0.3">
      <c r="A7" s="24"/>
      <c r="B7" s="24"/>
      <c r="C7" s="108" t="s">
        <v>55</v>
      </c>
      <c r="D7" s="108"/>
      <c r="E7" s="108"/>
      <c r="F7" s="108"/>
      <c r="G7" s="108"/>
      <c r="H7" s="43"/>
    </row>
    <row r="8" spans="1:8" ht="15.75" customHeight="1" x14ac:dyDescent="0.3">
      <c r="C8" s="109"/>
      <c r="D8" s="109"/>
      <c r="E8" s="109"/>
      <c r="F8" s="109"/>
      <c r="G8" s="109"/>
      <c r="H8" s="43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A4:B4"/>
    <mergeCell ref="A5:B5"/>
    <mergeCell ref="A6:B6"/>
    <mergeCell ref="C6:G6"/>
    <mergeCell ref="C7:G8"/>
    <mergeCell ref="C5:G5"/>
    <mergeCell ref="C4:G4"/>
    <mergeCell ref="C3:G3"/>
    <mergeCell ref="C2:G2"/>
    <mergeCell ref="C1:G1"/>
    <mergeCell ref="A1:B1"/>
    <mergeCell ref="A2:B2"/>
    <mergeCell ref="A3:B3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ColWidth="11.44140625" defaultRowHeight="14.4" x14ac:dyDescent="0.3"/>
  <cols>
    <col min="1" max="1" width="31" style="55" customWidth="1"/>
    <col min="2" max="2" width="15.6640625" style="55" customWidth="1"/>
    <col min="3" max="4" width="17.5546875" style="55" customWidth="1"/>
    <col min="5" max="5" width="26.6640625" style="55" customWidth="1"/>
    <col min="6" max="16384" width="11.44140625" style="55"/>
  </cols>
  <sheetData>
    <row r="2" spans="1:6" x14ac:dyDescent="0.3">
      <c r="A2" s="117" t="s">
        <v>32</v>
      </c>
      <c r="B2" s="117"/>
      <c r="C2" s="115" t="str">
        <f>IF('Datos Generales'!I11="","",'Datos Generales'!I11)</f>
        <v xml:space="preserve">Imprenta Nacional </v>
      </c>
      <c r="D2" s="115"/>
      <c r="E2" s="115"/>
      <c r="F2" s="115"/>
    </row>
    <row r="3" spans="1:6" x14ac:dyDescent="0.3">
      <c r="A3" s="117" t="s">
        <v>48</v>
      </c>
      <c r="B3" s="117"/>
      <c r="C3" s="116"/>
      <c r="D3" s="116"/>
      <c r="E3" s="116"/>
      <c r="F3" s="116"/>
    </row>
    <row r="4" spans="1:6" x14ac:dyDescent="0.3">
      <c r="A4" s="56"/>
      <c r="B4" s="56"/>
      <c r="C4" s="57"/>
      <c r="D4" s="57"/>
      <c r="E4" s="57"/>
      <c r="F4" s="57"/>
    </row>
    <row r="5" spans="1:6" ht="15" thickBot="1" x14ac:dyDescent="0.35"/>
    <row r="6" spans="1:6" x14ac:dyDescent="0.3">
      <c r="A6" s="111" t="s">
        <v>58</v>
      </c>
      <c r="B6" s="112"/>
      <c r="C6" s="112"/>
      <c r="D6" s="113"/>
      <c r="E6" s="114"/>
    </row>
    <row r="7" spans="1:6" ht="50.25" customHeight="1" thickBot="1" x14ac:dyDescent="0.35">
      <c r="A7" s="58" t="s">
        <v>31</v>
      </c>
      <c r="B7" s="59" t="s">
        <v>59</v>
      </c>
      <c r="C7" s="59" t="s">
        <v>62</v>
      </c>
      <c r="D7" s="60" t="s">
        <v>49</v>
      </c>
      <c r="E7" s="61" t="s">
        <v>60</v>
      </c>
    </row>
    <row r="8" spans="1:6" x14ac:dyDescent="0.3">
      <c r="A8" s="62">
        <f>IF('edificio 1'!$C$2="","",'edificio 1'!$C$2)</f>
        <v>1</v>
      </c>
      <c r="B8" s="63">
        <f>'edificio 1'!C24</f>
        <v>193.83333333333334</v>
      </c>
      <c r="C8" s="64">
        <f>'edificio 1'!$D$24</f>
        <v>445667.08333333331</v>
      </c>
      <c r="D8" s="65">
        <f>'edificio 1'!E$24</f>
        <v>164</v>
      </c>
      <c r="E8" s="66">
        <f>IF(B8=" "," ",B8/D8)</f>
        <v>1.181910569105691</v>
      </c>
    </row>
    <row r="9" spans="1:6" x14ac:dyDescent="0.3">
      <c r="A9" s="67" t="str">
        <f>IF('edificio 2'!C2="","",'edificio 2'!C2)</f>
        <v/>
      </c>
      <c r="B9" s="68" t="str">
        <f>'edificio 2'!C24</f>
        <v xml:space="preserve"> </v>
      </c>
      <c r="C9" s="69" t="str">
        <f>'edificio 2'!$D$24</f>
        <v xml:space="preserve"> </v>
      </c>
      <c r="D9" s="70" t="str">
        <f>'edificio 2'!E$24</f>
        <v/>
      </c>
      <c r="E9" s="71" t="str">
        <f t="shared" ref="E9:E17" si="0">IF(B9=" "," ",B9/D9)</f>
        <v xml:space="preserve"> </v>
      </c>
    </row>
    <row r="10" spans="1:6" x14ac:dyDescent="0.3">
      <c r="A10" s="67" t="str">
        <f>IF('edificio 3'!$C$2="","",'edificio 3'!$C$2)</f>
        <v/>
      </c>
      <c r="B10" s="68" t="str">
        <f>'edificio 3'!C24</f>
        <v xml:space="preserve"> </v>
      </c>
      <c r="C10" s="69" t="str">
        <f>'edificio 3'!$D$24</f>
        <v xml:space="preserve"> </v>
      </c>
      <c r="D10" s="70" t="str">
        <f>'edificio 3'!E$24</f>
        <v/>
      </c>
      <c r="E10" s="72" t="str">
        <f t="shared" si="0"/>
        <v xml:space="preserve"> </v>
      </c>
    </row>
    <row r="11" spans="1:6" x14ac:dyDescent="0.3">
      <c r="A11" s="67" t="str">
        <f>IF('edificio 4'!$C$2="","",'edificio 4'!$C$2)</f>
        <v/>
      </c>
      <c r="B11" s="68" t="str">
        <f>'edificio 4'!$C$24</f>
        <v xml:space="preserve"> </v>
      </c>
      <c r="C11" s="69" t="str">
        <f>'edificio 4'!$D$24</f>
        <v xml:space="preserve"> </v>
      </c>
      <c r="D11" s="70" t="str">
        <f>'edificio 4'!E$24</f>
        <v/>
      </c>
      <c r="E11" s="72" t="str">
        <f t="shared" si="0"/>
        <v xml:space="preserve"> </v>
      </c>
    </row>
    <row r="12" spans="1:6" x14ac:dyDescent="0.3">
      <c r="A12" s="67" t="str">
        <f>IF('edificio 5'!$C$2="","",'edificio 5'!$C$2)</f>
        <v/>
      </c>
      <c r="B12" s="68" t="str">
        <f>'edificio 5'!$C$24</f>
        <v xml:space="preserve"> </v>
      </c>
      <c r="C12" s="69" t="str">
        <f>'edificio 5'!$D$24</f>
        <v xml:space="preserve"> </v>
      </c>
      <c r="D12" s="70" t="str">
        <f>'edificio 5'!E$24</f>
        <v/>
      </c>
      <c r="E12" s="72" t="str">
        <f t="shared" si="0"/>
        <v xml:space="preserve"> </v>
      </c>
    </row>
    <row r="13" spans="1:6" x14ac:dyDescent="0.3">
      <c r="A13" s="67" t="str">
        <f>IF('edificio 6'!$C$2="","",'edificio 6'!$C$2)</f>
        <v/>
      </c>
      <c r="B13" s="68" t="str">
        <f>'edificio 6'!$C$24</f>
        <v xml:space="preserve"> </v>
      </c>
      <c r="C13" s="69" t="str">
        <f>'edificio 6'!$D$24</f>
        <v xml:space="preserve"> </v>
      </c>
      <c r="D13" s="70" t="str">
        <f>'edificio 6'!E$24</f>
        <v/>
      </c>
      <c r="E13" s="72" t="str">
        <f t="shared" si="0"/>
        <v xml:space="preserve"> </v>
      </c>
    </row>
    <row r="14" spans="1:6" x14ac:dyDescent="0.3">
      <c r="A14" s="67" t="str">
        <f>IF('edificio 7'!$C$2="","",'edificio 7'!$C$2)</f>
        <v/>
      </c>
      <c r="B14" s="68" t="str">
        <f>'edificio 7'!$C$24</f>
        <v xml:space="preserve"> </v>
      </c>
      <c r="C14" s="69" t="str">
        <f>'edificio 7'!$D$24</f>
        <v xml:space="preserve"> </v>
      </c>
      <c r="D14" s="70" t="str">
        <f>'edificio 7'!E$24</f>
        <v/>
      </c>
      <c r="E14" s="72" t="str">
        <f t="shared" si="0"/>
        <v xml:space="preserve"> </v>
      </c>
    </row>
    <row r="15" spans="1:6" x14ac:dyDescent="0.3">
      <c r="A15" s="67" t="str">
        <f>IF('edificio 8'!$C$2="","",'edificio 8'!$C$2)</f>
        <v/>
      </c>
      <c r="B15" s="68" t="str">
        <f>'edificio 8'!$C$24</f>
        <v xml:space="preserve"> </v>
      </c>
      <c r="C15" s="69" t="str">
        <f>'edificio 8'!$D$24</f>
        <v xml:space="preserve"> </v>
      </c>
      <c r="D15" s="70" t="str">
        <f>'edificio 8'!E$24</f>
        <v/>
      </c>
      <c r="E15" s="72" t="str">
        <f t="shared" si="0"/>
        <v xml:space="preserve"> </v>
      </c>
    </row>
    <row r="16" spans="1:6" x14ac:dyDescent="0.3">
      <c r="A16" s="67" t="str">
        <f>IF('edificio 9'!$C$2="","",'edificio 9'!$C$2)</f>
        <v/>
      </c>
      <c r="B16" s="68" t="str">
        <f>'edificio 9'!$C$24</f>
        <v xml:space="preserve"> </v>
      </c>
      <c r="C16" s="69" t="str">
        <f>'edificio 9'!$D$24</f>
        <v xml:space="preserve"> </v>
      </c>
      <c r="D16" s="70" t="str">
        <f>'edificio 9'!E$24</f>
        <v/>
      </c>
      <c r="E16" s="72" t="str">
        <f t="shared" si="0"/>
        <v xml:space="preserve"> </v>
      </c>
    </row>
    <row r="17" spans="1:5" ht="15" thickBot="1" x14ac:dyDescent="0.35">
      <c r="A17" s="73" t="str">
        <f>IF('edificio 10'!$C$2="","",'edificio 10'!$C$2)</f>
        <v/>
      </c>
      <c r="B17" s="74" t="str">
        <f>'edificio 10'!$C$24</f>
        <v xml:space="preserve"> </v>
      </c>
      <c r="C17" s="75" t="str">
        <f>'edificio 10'!$D$24</f>
        <v xml:space="preserve"> </v>
      </c>
      <c r="D17" s="76" t="str">
        <f>'edificio 10'!E$24</f>
        <v/>
      </c>
      <c r="E17" s="77" t="str">
        <f t="shared" si="0"/>
        <v xml:space="preserve"> </v>
      </c>
    </row>
    <row r="18" spans="1:5" x14ac:dyDescent="0.3">
      <c r="A18" s="78" t="s">
        <v>14</v>
      </c>
      <c r="B18" s="79">
        <f>SUM(B8:B17)</f>
        <v>193.83333333333334</v>
      </c>
      <c r="C18" s="80">
        <f>SUM(C8:C17)</f>
        <v>445667.08333333331</v>
      </c>
      <c r="D18" s="81">
        <f>SUM(D8:D17)</f>
        <v>164</v>
      </c>
      <c r="E18" s="82" t="s">
        <v>57</v>
      </c>
    </row>
    <row r="19" spans="1:5" ht="15" thickBot="1" x14ac:dyDescent="0.35">
      <c r="A19" s="83" t="s">
        <v>61</v>
      </c>
      <c r="B19" s="84" t="s">
        <v>57</v>
      </c>
      <c r="C19" s="84" t="s">
        <v>57</v>
      </c>
      <c r="D19" s="84" t="s">
        <v>57</v>
      </c>
      <c r="E19" s="84">
        <f>IF(B18="","",B18/D18)</f>
        <v>1.181910569105691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ColWidth="11.44140625" defaultRowHeight="14.4" x14ac:dyDescent="0.3"/>
  <cols>
    <col min="1" max="1" width="18.33203125" style="55" customWidth="1"/>
    <col min="2" max="2" width="13.44140625" style="55" customWidth="1"/>
    <col min="3" max="3" width="16.6640625" style="55" customWidth="1"/>
    <col min="4" max="4" width="13.33203125" style="55" customWidth="1"/>
    <col min="5" max="5" width="18.88671875" style="55" customWidth="1"/>
    <col min="6" max="16384" width="11.44140625" style="55"/>
  </cols>
  <sheetData>
    <row r="2" spans="1:5" x14ac:dyDescent="0.3">
      <c r="A2" s="117" t="s">
        <v>32</v>
      </c>
      <c r="B2" s="117"/>
      <c r="C2" s="115" t="str">
        <f>IF('Datos Generales'!I11="","",'Datos Generales'!I11)</f>
        <v xml:space="preserve">Imprenta Nacional </v>
      </c>
      <c r="D2" s="115"/>
      <c r="E2" s="115"/>
    </row>
    <row r="3" spans="1:5" x14ac:dyDescent="0.3">
      <c r="A3" s="117" t="s">
        <v>45</v>
      </c>
      <c r="B3" s="117"/>
      <c r="C3" s="118"/>
      <c r="D3" s="118"/>
      <c r="E3" s="118"/>
    </row>
    <row r="4" spans="1:5" ht="15" thickBot="1" x14ac:dyDescent="0.35"/>
    <row r="5" spans="1:5" x14ac:dyDescent="0.3">
      <c r="A5" s="111" t="s">
        <v>51</v>
      </c>
      <c r="B5" s="112"/>
      <c r="C5" s="112"/>
      <c r="D5" s="112"/>
      <c r="E5" s="114"/>
    </row>
    <row r="6" spans="1:5" ht="43.8" thickBot="1" x14ac:dyDescent="0.35">
      <c r="A6" s="58" t="s">
        <v>0</v>
      </c>
      <c r="B6" s="59" t="s">
        <v>33</v>
      </c>
      <c r="C6" s="59" t="s">
        <v>1</v>
      </c>
      <c r="D6" s="59" t="s">
        <v>49</v>
      </c>
      <c r="E6" s="61" t="s">
        <v>50</v>
      </c>
    </row>
    <row r="7" spans="1:5" x14ac:dyDescent="0.3">
      <c r="A7" s="62" t="s">
        <v>16</v>
      </c>
      <c r="B7" s="63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903</v>
      </c>
      <c r="C7" s="85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2187509</v>
      </c>
      <c r="D7" s="87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164</v>
      </c>
      <c r="E7" s="86">
        <f>IF(B7=" "," ",B7/D7)</f>
        <v>5.5060975609756095</v>
      </c>
    </row>
    <row r="8" spans="1:5" x14ac:dyDescent="0.3">
      <c r="A8" s="67" t="s">
        <v>17</v>
      </c>
      <c r="B8" s="68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233</v>
      </c>
      <c r="C8" s="85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523720</v>
      </c>
      <c r="D8" s="87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164</v>
      </c>
      <c r="E8" s="72">
        <f t="shared" ref="E8:E18" si="0">IF(B8=" "," ",B8/D8)</f>
        <v>1.4207317073170731</v>
      </c>
    </row>
    <row r="9" spans="1:5" x14ac:dyDescent="0.3">
      <c r="A9" s="67" t="s">
        <v>18</v>
      </c>
      <c r="B9" s="68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59</v>
      </c>
      <c r="C9" s="85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147180</v>
      </c>
      <c r="D9" s="87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164</v>
      </c>
      <c r="E9" s="72">
        <f t="shared" si="0"/>
        <v>0.3597560975609756</v>
      </c>
    </row>
    <row r="10" spans="1:5" x14ac:dyDescent="0.3">
      <c r="A10" s="67" t="s">
        <v>19</v>
      </c>
      <c r="B10" s="68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218</v>
      </c>
      <c r="C10" s="85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477710</v>
      </c>
      <c r="D10" s="87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164</v>
      </c>
      <c r="E10" s="72">
        <f t="shared" si="0"/>
        <v>1.3292682926829269</v>
      </c>
    </row>
    <row r="11" spans="1:5" x14ac:dyDescent="0.3">
      <c r="A11" s="67" t="s">
        <v>20</v>
      </c>
      <c r="B11" s="68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150</v>
      </c>
      <c r="C11" s="85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331744</v>
      </c>
      <c r="D11" s="87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164</v>
      </c>
      <c r="E11" s="72">
        <f t="shared" si="0"/>
        <v>0.91463414634146345</v>
      </c>
    </row>
    <row r="12" spans="1:5" x14ac:dyDescent="0.3">
      <c r="A12" s="67" t="s">
        <v>21</v>
      </c>
      <c r="B12" s="68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127</v>
      </c>
      <c r="C12" s="85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279478</v>
      </c>
      <c r="D12" s="87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164</v>
      </c>
      <c r="E12" s="72">
        <f t="shared" si="0"/>
        <v>0.77439024390243905</v>
      </c>
    </row>
    <row r="13" spans="1:5" x14ac:dyDescent="0.3">
      <c r="A13" s="67" t="s">
        <v>22</v>
      </c>
      <c r="B13" s="68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118</v>
      </c>
      <c r="C13" s="85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270613</v>
      </c>
      <c r="D13" s="87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164</v>
      </c>
      <c r="E13" s="72">
        <f t="shared" si="0"/>
        <v>0.71951219512195119</v>
      </c>
    </row>
    <row r="14" spans="1:5" x14ac:dyDescent="0.3">
      <c r="A14" s="67" t="s">
        <v>23</v>
      </c>
      <c r="B14" s="68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102</v>
      </c>
      <c r="C14" s="85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223435</v>
      </c>
      <c r="D14" s="87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164</v>
      </c>
      <c r="E14" s="72">
        <f t="shared" si="0"/>
        <v>0.62195121951219512</v>
      </c>
    </row>
    <row r="15" spans="1:5" x14ac:dyDescent="0.3">
      <c r="A15" s="67" t="s">
        <v>24</v>
      </c>
      <c r="B15" s="68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104</v>
      </c>
      <c r="C15" s="85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229723</v>
      </c>
      <c r="D15" s="87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164</v>
      </c>
      <c r="E15" s="72">
        <f t="shared" si="0"/>
        <v>0.63414634146341464</v>
      </c>
    </row>
    <row r="16" spans="1:5" x14ac:dyDescent="0.3">
      <c r="A16" s="67" t="s">
        <v>25</v>
      </c>
      <c r="B16" s="68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98</v>
      </c>
      <c r="C16" s="85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214587</v>
      </c>
      <c r="D16" s="87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164</v>
      </c>
      <c r="E16" s="72">
        <f t="shared" si="0"/>
        <v>0.59756097560975607</v>
      </c>
    </row>
    <row r="17" spans="1:5" x14ac:dyDescent="0.3">
      <c r="A17" s="67" t="s">
        <v>26</v>
      </c>
      <c r="B17" s="68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101</v>
      </c>
      <c r="C17" s="85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212533</v>
      </c>
      <c r="D17" s="87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164</v>
      </c>
      <c r="E17" s="72">
        <f t="shared" si="0"/>
        <v>0.61585365853658536</v>
      </c>
    </row>
    <row r="18" spans="1:5" ht="15" thickBot="1" x14ac:dyDescent="0.35">
      <c r="A18" s="73" t="s">
        <v>27</v>
      </c>
      <c r="B18" s="74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113</v>
      </c>
      <c r="C18" s="85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249773</v>
      </c>
      <c r="D18" s="88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164</v>
      </c>
      <c r="E18" s="77">
        <f t="shared" si="0"/>
        <v>0.68902439024390238</v>
      </c>
    </row>
    <row r="19" spans="1:5" x14ac:dyDescent="0.3">
      <c r="A19" s="89" t="s">
        <v>14</v>
      </c>
      <c r="B19" s="90">
        <f>SUM(B7:B18)</f>
        <v>2326</v>
      </c>
      <c r="C19" s="91">
        <f>SUM(C7:C16)</f>
        <v>4885699</v>
      </c>
      <c r="D19" s="92" t="s">
        <v>57</v>
      </c>
      <c r="E19" s="93" t="s">
        <v>57</v>
      </c>
    </row>
    <row r="20" spans="1:5" ht="15" thickBot="1" x14ac:dyDescent="0.35">
      <c r="A20" s="94" t="s">
        <v>61</v>
      </c>
      <c r="B20" s="95">
        <f>IF(SUM(B7:B18)=" "," ",AVERAGE(B7:B18))</f>
        <v>193.83333333333334</v>
      </c>
      <c r="C20" s="96">
        <f>IF(SUM(C7:C18)=" "," ",AVERAGE(C7:C18))</f>
        <v>445667.08333333331</v>
      </c>
      <c r="D20" s="95">
        <f>AVERAGEIF(D7:D18,"&gt;0",D7:D18)</f>
        <v>164</v>
      </c>
      <c r="E20" s="97">
        <f>IF(SUM(E7:E18)=0,"",AVERAGE(E7:E18))</f>
        <v>1.181910569105691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4" zoomScaleNormal="100" workbookViewId="0">
      <selection activeCell="C4" sqref="C4:G4"/>
    </sheetView>
  </sheetViews>
  <sheetFormatPr baseColWidth="10" defaultColWidth="11.44140625" defaultRowHeight="14.4" x14ac:dyDescent="0.3"/>
  <cols>
    <col min="1" max="2" width="12.6640625" style="23" customWidth="1"/>
    <col min="3" max="3" width="14.33203125" style="23" customWidth="1"/>
    <col min="4" max="4" width="14.5546875" style="23" customWidth="1"/>
    <col min="5" max="5" width="15.109375" style="23" customWidth="1"/>
    <col min="6" max="6" width="23.109375" style="23" customWidth="1"/>
    <col min="7" max="16384" width="11.44140625" style="23"/>
  </cols>
  <sheetData>
    <row r="1" spans="1:10" x14ac:dyDescent="0.3">
      <c r="A1" s="103" t="s">
        <v>47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  <c r="H1" s="22"/>
    </row>
    <row r="2" spans="1:10" x14ac:dyDescent="0.3">
      <c r="A2" s="103" t="s">
        <v>44</v>
      </c>
      <c r="B2" s="103"/>
      <c r="C2" s="105">
        <v>1</v>
      </c>
      <c r="D2" s="105"/>
      <c r="E2" s="105"/>
      <c r="F2" s="105"/>
      <c r="G2" s="105"/>
      <c r="H2" s="22"/>
    </row>
    <row r="3" spans="1:10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  <c r="H3" s="22"/>
    </row>
    <row r="4" spans="1:10" x14ac:dyDescent="0.3">
      <c r="A4" s="103" t="s">
        <v>29</v>
      </c>
      <c r="B4" s="103"/>
      <c r="C4" s="119">
        <v>44214</v>
      </c>
      <c r="D4" s="106"/>
      <c r="E4" s="106"/>
      <c r="F4" s="106"/>
      <c r="G4" s="106"/>
      <c r="H4" s="22"/>
    </row>
    <row r="5" spans="1:10" x14ac:dyDescent="0.3">
      <c r="A5" s="103" t="s">
        <v>30</v>
      </c>
      <c r="B5" s="103"/>
      <c r="C5" s="106" t="s">
        <v>66</v>
      </c>
      <c r="D5" s="106"/>
      <c r="E5" s="106"/>
      <c r="F5" s="106"/>
      <c r="G5" s="106"/>
      <c r="H5" s="22"/>
    </row>
    <row r="6" spans="1:10" x14ac:dyDescent="0.3">
      <c r="A6" s="103" t="s">
        <v>54</v>
      </c>
      <c r="B6" s="103"/>
      <c r="C6" s="106" t="s">
        <v>69</v>
      </c>
      <c r="D6" s="106"/>
      <c r="E6" s="106"/>
      <c r="F6" s="106"/>
      <c r="G6" s="106"/>
      <c r="H6" s="22"/>
    </row>
    <row r="7" spans="1:10" x14ac:dyDescent="0.3">
      <c r="A7" s="24"/>
      <c r="B7" s="24"/>
      <c r="C7" s="108" t="s">
        <v>55</v>
      </c>
      <c r="D7" s="108"/>
      <c r="E7" s="108"/>
      <c r="F7" s="108"/>
      <c r="G7" s="108"/>
      <c r="H7" s="109"/>
    </row>
    <row r="8" spans="1:10" x14ac:dyDescent="0.3">
      <c r="C8" s="109"/>
      <c r="D8" s="109"/>
      <c r="E8" s="109"/>
      <c r="F8" s="109"/>
      <c r="G8" s="109"/>
      <c r="H8" s="109"/>
    </row>
    <row r="9" spans="1:10" x14ac:dyDescent="0.3">
      <c r="C9" s="25"/>
      <c r="D9" s="25"/>
      <c r="E9" s="25"/>
      <c r="F9" s="25"/>
      <c r="G9" s="25"/>
      <c r="H9" s="25"/>
    </row>
    <row r="10" spans="1:10" ht="31.2" thickBot="1" x14ac:dyDescent="0.35">
      <c r="B10" s="26" t="s">
        <v>0</v>
      </c>
      <c r="C10" s="27" t="s">
        <v>52</v>
      </c>
      <c r="D10" s="27" t="s">
        <v>1</v>
      </c>
      <c r="E10" s="27" t="s">
        <v>15</v>
      </c>
      <c r="F10" s="28" t="s">
        <v>53</v>
      </c>
    </row>
    <row r="11" spans="1:10" x14ac:dyDescent="0.3">
      <c r="B11" s="29" t="s">
        <v>2</v>
      </c>
      <c r="C11" s="3">
        <v>903</v>
      </c>
      <c r="D11" s="16">
        <v>2187509</v>
      </c>
      <c r="E11" s="3">
        <v>164</v>
      </c>
      <c r="F11" s="6">
        <f t="shared" ref="F11:F19" si="0">IF(C11=0,"",C11/E11)</f>
        <v>5.5060975609756095</v>
      </c>
    </row>
    <row r="12" spans="1:10" x14ac:dyDescent="0.3">
      <c r="B12" s="30" t="s">
        <v>3</v>
      </c>
      <c r="C12" s="1">
        <v>233</v>
      </c>
      <c r="D12" s="2">
        <v>523720</v>
      </c>
      <c r="E12" s="1">
        <v>164</v>
      </c>
      <c r="F12" s="6">
        <f t="shared" si="0"/>
        <v>1.4207317073170731</v>
      </c>
      <c r="I12" s="107"/>
      <c r="J12" s="107"/>
    </row>
    <row r="13" spans="1:10" x14ac:dyDescent="0.3">
      <c r="B13" s="30" t="s">
        <v>4</v>
      </c>
      <c r="C13" s="1">
        <v>59</v>
      </c>
      <c r="D13" s="7">
        <v>147180</v>
      </c>
      <c r="E13" s="1">
        <v>164</v>
      </c>
      <c r="F13" s="6">
        <f t="shared" si="0"/>
        <v>0.3597560975609756</v>
      </c>
      <c r="I13" s="107"/>
      <c r="J13" s="107"/>
    </row>
    <row r="14" spans="1:10" x14ac:dyDescent="0.3">
      <c r="B14" s="30" t="s">
        <v>5</v>
      </c>
      <c r="C14" s="1">
        <v>218</v>
      </c>
      <c r="D14" s="2">
        <v>477710</v>
      </c>
      <c r="E14" s="1">
        <v>164</v>
      </c>
      <c r="F14" s="6">
        <f t="shared" si="0"/>
        <v>1.3292682926829269</v>
      </c>
      <c r="I14" s="107"/>
      <c r="J14" s="107"/>
    </row>
    <row r="15" spans="1:10" x14ac:dyDescent="0.3">
      <c r="B15" s="30" t="s">
        <v>6</v>
      </c>
      <c r="C15" s="1">
        <v>150</v>
      </c>
      <c r="D15" s="2">
        <v>331744</v>
      </c>
      <c r="E15" s="1">
        <v>164</v>
      </c>
      <c r="F15" s="6">
        <f t="shared" si="0"/>
        <v>0.91463414634146345</v>
      </c>
      <c r="I15" s="107"/>
      <c r="J15" s="107"/>
    </row>
    <row r="16" spans="1:10" x14ac:dyDescent="0.3">
      <c r="B16" s="30" t="s">
        <v>7</v>
      </c>
      <c r="C16" s="1">
        <v>127</v>
      </c>
      <c r="D16" s="2">
        <v>279478</v>
      </c>
      <c r="E16" s="1">
        <v>164</v>
      </c>
      <c r="F16" s="6">
        <f t="shared" si="0"/>
        <v>0.77439024390243905</v>
      </c>
    </row>
    <row r="17" spans="1:7" x14ac:dyDescent="0.3">
      <c r="B17" s="30" t="s">
        <v>8</v>
      </c>
      <c r="C17" s="1">
        <v>118</v>
      </c>
      <c r="D17" s="2">
        <v>270613</v>
      </c>
      <c r="E17" s="1">
        <v>164</v>
      </c>
      <c r="F17" s="6">
        <f t="shared" si="0"/>
        <v>0.71951219512195119</v>
      </c>
    </row>
    <row r="18" spans="1:7" x14ac:dyDescent="0.3">
      <c r="B18" s="30" t="s">
        <v>9</v>
      </c>
      <c r="C18" s="1">
        <v>102</v>
      </c>
      <c r="D18" s="7">
        <v>223435</v>
      </c>
      <c r="E18" s="1">
        <v>164</v>
      </c>
      <c r="F18" s="6">
        <f t="shared" si="0"/>
        <v>0.62195121951219512</v>
      </c>
    </row>
    <row r="19" spans="1:7" x14ac:dyDescent="0.3">
      <c r="B19" s="30" t="s">
        <v>10</v>
      </c>
      <c r="C19" s="1">
        <v>104</v>
      </c>
      <c r="D19" s="2">
        <v>229723</v>
      </c>
      <c r="E19" s="1">
        <v>164</v>
      </c>
      <c r="F19" s="6">
        <f t="shared" si="0"/>
        <v>0.63414634146341464</v>
      </c>
    </row>
    <row r="20" spans="1:7" x14ac:dyDescent="0.3">
      <c r="B20" s="30" t="s">
        <v>11</v>
      </c>
      <c r="C20" s="1">
        <v>98</v>
      </c>
      <c r="D20" s="2">
        <v>214587</v>
      </c>
      <c r="E20" s="1">
        <v>164</v>
      </c>
      <c r="F20" s="6">
        <f t="shared" ref="F20:F22" si="1">IF(C20=0,"",C20/E20)</f>
        <v>0.59756097560975607</v>
      </c>
    </row>
    <row r="21" spans="1:7" x14ac:dyDescent="0.3">
      <c r="B21" s="30" t="s">
        <v>12</v>
      </c>
      <c r="C21" s="8">
        <v>101</v>
      </c>
      <c r="D21" s="9">
        <v>212533</v>
      </c>
      <c r="E21" s="8">
        <v>164</v>
      </c>
      <c r="F21" s="6">
        <f>IF(C21=0,"",C21/E21)</f>
        <v>0.61585365853658536</v>
      </c>
    </row>
    <row r="22" spans="1:7" ht="15" thickBot="1" x14ac:dyDescent="0.35">
      <c r="B22" s="31" t="s">
        <v>13</v>
      </c>
      <c r="C22" s="10">
        <v>113</v>
      </c>
      <c r="D22" s="11">
        <v>249773</v>
      </c>
      <c r="E22" s="10">
        <v>164</v>
      </c>
      <c r="F22" s="12">
        <f t="shared" si="1"/>
        <v>0.68902439024390238</v>
      </c>
    </row>
    <row r="23" spans="1:7" x14ac:dyDescent="0.3">
      <c r="B23" s="32" t="s">
        <v>46</v>
      </c>
      <c r="C23" s="33">
        <f>IF(SUM(C11:C22)=0,"",SUM(C11:C22))</f>
        <v>2326</v>
      </c>
      <c r="D23" s="34">
        <f>IF(SUM(D11:D22)=0,"",SUM(D11:D22))</f>
        <v>5348005</v>
      </c>
      <c r="E23" s="35" t="s">
        <v>57</v>
      </c>
      <c r="F23" s="36" t="s">
        <v>57</v>
      </c>
      <c r="G23" s="37"/>
    </row>
    <row r="24" spans="1:7" ht="15" thickBot="1" x14ac:dyDescent="0.35">
      <c r="B24" s="38" t="s">
        <v>56</v>
      </c>
      <c r="C24" s="39">
        <f>IF(SUM(C11:C22)=0," ",AVERAGE(C11:C22))</f>
        <v>193.83333333333334</v>
      </c>
      <c r="D24" s="40">
        <f>IF(SUM(D11:D22)=0," ",AVERAGE(D11:D22))</f>
        <v>445667.08333333331</v>
      </c>
      <c r="E24" s="39">
        <f>IF(SUM(E11:E22)=0,"",AVERAGE(E11:E22))</f>
        <v>164</v>
      </c>
      <c r="F24" s="41">
        <f>IF(SUM(F11:F22)=0,"",AVERAGE(F11:F22))</f>
        <v>1.181910569105691</v>
      </c>
      <c r="G24" s="37"/>
    </row>
    <row r="25" spans="1:7" x14ac:dyDescent="0.3">
      <c r="A25" s="42"/>
    </row>
    <row r="26" spans="1:7" x14ac:dyDescent="0.3">
      <c r="A26" s="42"/>
    </row>
    <row r="27" spans="1:7" x14ac:dyDescent="0.3">
      <c r="A27" s="42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I14:J14"/>
    <mergeCell ref="I15:J15"/>
    <mergeCell ref="I12:J12"/>
    <mergeCell ref="A6:B6"/>
    <mergeCell ref="C7:H8"/>
    <mergeCell ref="C6:G6"/>
    <mergeCell ref="C1:G1"/>
    <mergeCell ref="C2:G2"/>
    <mergeCell ref="C4:G4"/>
    <mergeCell ref="C5:G5"/>
    <mergeCell ref="I13:J13"/>
    <mergeCell ref="A3:B3"/>
    <mergeCell ref="A1:B1"/>
    <mergeCell ref="A2:B2"/>
    <mergeCell ref="A4:B4"/>
    <mergeCell ref="A5:B5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1" width="12.6640625" style="23" customWidth="1"/>
    <col min="2" max="2" width="11.6640625" style="23" customWidth="1"/>
    <col min="3" max="3" width="17" style="23" customWidth="1"/>
    <col min="4" max="4" width="15" style="23" customWidth="1"/>
    <col min="5" max="5" width="15.6640625" style="23" customWidth="1"/>
    <col min="6" max="6" width="22.5546875" style="23" customWidth="1"/>
    <col min="7" max="7" width="11.44140625" style="23"/>
    <col min="8" max="8" width="10.88671875" style="23" customWidth="1"/>
    <col min="9" max="16384" width="11.44140625" style="23"/>
  </cols>
  <sheetData>
    <row r="1" spans="1:8" x14ac:dyDescent="0.3">
      <c r="A1" s="103" t="s">
        <v>47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  <c r="H1" s="22"/>
    </row>
    <row r="2" spans="1:8" x14ac:dyDescent="0.3">
      <c r="A2" s="103" t="s">
        <v>44</v>
      </c>
      <c r="B2" s="103"/>
      <c r="C2" s="105"/>
      <c r="D2" s="105"/>
      <c r="E2" s="105"/>
      <c r="F2" s="105"/>
      <c r="G2" s="105"/>
      <c r="H2" s="22"/>
    </row>
    <row r="3" spans="1:8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  <c r="H3" s="22"/>
    </row>
    <row r="4" spans="1:8" x14ac:dyDescent="0.3">
      <c r="A4" s="103" t="s">
        <v>29</v>
      </c>
      <c r="B4" s="103"/>
      <c r="C4" s="105"/>
      <c r="D4" s="105"/>
      <c r="E4" s="105"/>
      <c r="F4" s="105"/>
      <c r="G4" s="105"/>
      <c r="H4" s="22"/>
    </row>
    <row r="5" spans="1:8" x14ac:dyDescent="0.3">
      <c r="A5" s="103" t="s">
        <v>30</v>
      </c>
      <c r="B5" s="103"/>
      <c r="C5" s="105"/>
      <c r="D5" s="105"/>
      <c r="E5" s="105"/>
      <c r="F5" s="105"/>
      <c r="G5" s="105"/>
      <c r="H5" s="22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17.25" customHeight="1" x14ac:dyDescent="0.3">
      <c r="A7" s="24"/>
      <c r="B7" s="24"/>
      <c r="C7" s="109" t="s">
        <v>55</v>
      </c>
      <c r="D7" s="109"/>
      <c r="E7" s="109"/>
      <c r="F7" s="109"/>
      <c r="G7" s="109"/>
      <c r="H7" s="109"/>
    </row>
    <row r="8" spans="1:8" x14ac:dyDescent="0.3">
      <c r="C8" s="109"/>
      <c r="D8" s="109"/>
      <c r="E8" s="109"/>
      <c r="F8" s="109"/>
      <c r="G8" s="109"/>
      <c r="H8" s="109"/>
    </row>
    <row r="9" spans="1:8" x14ac:dyDescent="0.3">
      <c r="C9" s="25"/>
      <c r="D9" s="25"/>
      <c r="E9" s="25"/>
      <c r="F9" s="25"/>
      <c r="G9" s="25"/>
      <c r="H9" s="25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20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21"/>
      <c r="F12" s="6" t="str">
        <f t="shared" si="0"/>
        <v/>
      </c>
    </row>
    <row r="13" spans="1:8" x14ac:dyDescent="0.3">
      <c r="B13" s="30" t="s">
        <v>4</v>
      </c>
      <c r="C13" s="1"/>
      <c r="D13" s="7"/>
      <c r="E13" s="2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2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2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2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2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2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 t="shared" si="0"/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50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A4:B4"/>
    <mergeCell ref="A5:B5"/>
    <mergeCell ref="A6:B6"/>
    <mergeCell ref="A1:B1"/>
    <mergeCell ref="A2:B2"/>
    <mergeCell ref="A3:B3"/>
    <mergeCell ref="C7:H8"/>
    <mergeCell ref="C1:G1"/>
    <mergeCell ref="C2:G2"/>
    <mergeCell ref="C4:G4"/>
    <mergeCell ref="C5:G5"/>
    <mergeCell ref="C6:G6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4" width="15.109375" style="23" customWidth="1"/>
    <col min="5" max="5" width="15.6640625" style="23" customWidth="1"/>
    <col min="6" max="6" width="23" style="23" customWidth="1"/>
    <col min="7" max="7" width="10" style="23" customWidth="1"/>
    <col min="8" max="8" width="8.88671875" style="23" customWidth="1"/>
    <col min="9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  <c r="H1" s="22"/>
    </row>
    <row r="2" spans="1:8" x14ac:dyDescent="0.3">
      <c r="A2" s="103" t="s">
        <v>44</v>
      </c>
      <c r="B2" s="103"/>
      <c r="C2" s="105"/>
      <c r="D2" s="105"/>
      <c r="E2" s="105"/>
      <c r="F2" s="105"/>
      <c r="G2" s="105"/>
      <c r="H2" s="22"/>
    </row>
    <row r="3" spans="1:8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  <c r="H3" s="49"/>
    </row>
    <row r="4" spans="1:8" x14ac:dyDescent="0.3">
      <c r="A4" s="103" t="s">
        <v>29</v>
      </c>
      <c r="B4" s="103"/>
      <c r="C4" s="105"/>
      <c r="D4" s="105"/>
      <c r="E4" s="105"/>
      <c r="F4" s="105"/>
      <c r="G4" s="105"/>
      <c r="H4" s="49"/>
    </row>
    <row r="5" spans="1:8" x14ac:dyDescent="0.3">
      <c r="A5" s="103" t="s">
        <v>30</v>
      </c>
      <c r="B5" s="103"/>
      <c r="C5" s="105"/>
      <c r="D5" s="105"/>
      <c r="E5" s="105"/>
      <c r="F5" s="105"/>
      <c r="G5" s="105"/>
      <c r="H5" s="49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49"/>
    </row>
    <row r="7" spans="1:8" ht="21.75" customHeight="1" x14ac:dyDescent="0.3">
      <c r="A7" s="24"/>
      <c r="B7" s="24"/>
      <c r="C7" s="108" t="s">
        <v>55</v>
      </c>
      <c r="D7" s="108"/>
      <c r="E7" s="108"/>
      <c r="F7" s="108"/>
      <c r="G7" s="108"/>
      <c r="H7" s="109"/>
    </row>
    <row r="8" spans="1:8" ht="9" customHeight="1" x14ac:dyDescent="0.3">
      <c r="C8" s="109"/>
      <c r="D8" s="109"/>
      <c r="E8" s="109"/>
      <c r="F8" s="109"/>
      <c r="G8" s="109"/>
      <c r="H8" s="109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1" width="12.6640625" style="23" customWidth="1"/>
    <col min="2" max="2" width="12.44140625" style="23" customWidth="1"/>
    <col min="3" max="3" width="14.5546875" style="23" customWidth="1"/>
    <col min="4" max="4" width="15" style="23" customWidth="1"/>
    <col min="5" max="5" width="15.109375" style="23" customWidth="1"/>
    <col min="6" max="6" width="24.5546875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  <c r="H1" s="22"/>
    </row>
    <row r="2" spans="1:8" x14ac:dyDescent="0.3">
      <c r="A2" s="103" t="s">
        <v>44</v>
      </c>
      <c r="B2" s="103"/>
      <c r="C2" s="104"/>
      <c r="D2" s="104"/>
      <c r="E2" s="104"/>
      <c r="F2" s="104"/>
      <c r="G2" s="104"/>
      <c r="H2" s="49"/>
    </row>
    <row r="3" spans="1:8" x14ac:dyDescent="0.3">
      <c r="A3" s="103" t="s">
        <v>45</v>
      </c>
      <c r="B3" s="103"/>
      <c r="C3" s="18">
        <f>IF('Datos Generales'!J22="","",'Datos Generales'!J22)</f>
        <v>2020</v>
      </c>
      <c r="D3" s="18"/>
      <c r="E3" s="18"/>
      <c r="F3" s="18"/>
      <c r="G3" s="18"/>
      <c r="H3" s="49"/>
    </row>
    <row r="4" spans="1:8" x14ac:dyDescent="0.3">
      <c r="A4" s="103" t="s">
        <v>29</v>
      </c>
      <c r="B4" s="103"/>
      <c r="C4" s="104"/>
      <c r="D4" s="104"/>
      <c r="E4" s="104"/>
      <c r="F4" s="104"/>
      <c r="G4" s="104"/>
      <c r="H4" s="49"/>
    </row>
    <row r="5" spans="1:8" x14ac:dyDescent="0.3">
      <c r="A5" s="103" t="s">
        <v>30</v>
      </c>
      <c r="B5" s="103"/>
      <c r="C5" s="104"/>
      <c r="D5" s="104"/>
      <c r="E5" s="104"/>
      <c r="F5" s="104"/>
      <c r="G5" s="104"/>
      <c r="H5" s="49"/>
    </row>
    <row r="6" spans="1:8" x14ac:dyDescent="0.3">
      <c r="A6" s="103" t="s">
        <v>54</v>
      </c>
      <c r="B6" s="103"/>
      <c r="C6" s="104"/>
      <c r="D6" s="104"/>
      <c r="E6" s="104"/>
      <c r="F6" s="104"/>
      <c r="G6" s="104"/>
      <c r="H6" s="49"/>
    </row>
    <row r="7" spans="1:8" ht="21.75" customHeight="1" x14ac:dyDescent="0.3">
      <c r="A7" s="24"/>
      <c r="B7" s="24"/>
      <c r="C7" s="108" t="s">
        <v>55</v>
      </c>
      <c r="D7" s="108"/>
      <c r="E7" s="108"/>
      <c r="F7" s="108"/>
      <c r="G7" s="108"/>
      <c r="H7" s="109"/>
    </row>
    <row r="8" spans="1:8" ht="9" customHeight="1" x14ac:dyDescent="0.3">
      <c r="C8" s="109"/>
      <c r="D8" s="109"/>
      <c r="E8" s="109"/>
      <c r="F8" s="109"/>
      <c r="G8" s="109"/>
      <c r="H8" s="109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ColWidth="11.44140625" defaultRowHeight="14.4" x14ac:dyDescent="0.3"/>
  <cols>
    <col min="1" max="2" width="12.6640625" style="23" customWidth="1"/>
    <col min="3" max="3" width="16.6640625" style="23" customWidth="1"/>
    <col min="4" max="4" width="13.44140625" style="23" customWidth="1"/>
    <col min="5" max="5" width="15.6640625" style="23" customWidth="1"/>
    <col min="6" max="6" width="23.5546875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  <c r="H1" s="22"/>
    </row>
    <row r="2" spans="1:8" x14ac:dyDescent="0.3">
      <c r="A2" s="103" t="s">
        <v>44</v>
      </c>
      <c r="B2" s="103"/>
      <c r="C2" s="105"/>
      <c r="D2" s="105"/>
      <c r="E2" s="105"/>
      <c r="F2" s="105"/>
      <c r="G2" s="105"/>
      <c r="H2" s="22"/>
    </row>
    <row r="3" spans="1:8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  <c r="H3" s="22"/>
    </row>
    <row r="4" spans="1:8" x14ac:dyDescent="0.3">
      <c r="A4" s="103" t="s">
        <v>29</v>
      </c>
      <c r="B4" s="103"/>
      <c r="C4" s="105"/>
      <c r="D4" s="105"/>
      <c r="E4" s="105"/>
      <c r="F4" s="105"/>
      <c r="G4" s="105"/>
      <c r="H4" s="22"/>
    </row>
    <row r="5" spans="1:8" x14ac:dyDescent="0.3">
      <c r="A5" s="103" t="s">
        <v>30</v>
      </c>
      <c r="B5" s="103"/>
      <c r="C5" s="105"/>
      <c r="D5" s="105"/>
      <c r="E5" s="105"/>
      <c r="F5" s="105"/>
      <c r="G5" s="105"/>
      <c r="H5" s="22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21.75" customHeight="1" x14ac:dyDescent="0.3">
      <c r="A7" s="24"/>
      <c r="B7" s="24"/>
      <c r="C7" s="109" t="s">
        <v>55</v>
      </c>
      <c r="D7" s="109"/>
      <c r="E7" s="109"/>
      <c r="F7" s="109"/>
      <c r="G7" s="43"/>
      <c r="H7" s="43"/>
    </row>
    <row r="8" spans="1:8" ht="18.75" customHeight="1" x14ac:dyDescent="0.3">
      <c r="C8" s="109"/>
      <c r="D8" s="109"/>
      <c r="E8" s="109"/>
      <c r="F8" s="109"/>
      <c r="G8" s="43"/>
      <c r="H8" s="43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A1:B1"/>
    <mergeCell ref="A2:B2"/>
    <mergeCell ref="A3:B3"/>
    <mergeCell ref="A4:B4"/>
    <mergeCell ref="A5:B5"/>
    <mergeCell ref="C7:F8"/>
    <mergeCell ref="C1:G1"/>
    <mergeCell ref="C2:G2"/>
    <mergeCell ref="C4:G4"/>
    <mergeCell ref="C5:G5"/>
    <mergeCell ref="C6:G6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4.88671875" style="23" customWidth="1"/>
    <col min="4" max="4" width="14.33203125" style="23" customWidth="1"/>
    <col min="5" max="5" width="12.88671875" style="23" customWidth="1"/>
    <col min="6" max="6" width="24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</row>
    <row r="2" spans="1:8" x14ac:dyDescent="0.3">
      <c r="A2" s="103" t="s">
        <v>44</v>
      </c>
      <c r="B2" s="103"/>
      <c r="C2" s="105"/>
      <c r="D2" s="105"/>
      <c r="E2" s="105"/>
      <c r="F2" s="105"/>
      <c r="G2" s="105"/>
    </row>
    <row r="3" spans="1:8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</row>
    <row r="4" spans="1:8" x14ac:dyDescent="0.3">
      <c r="A4" s="103" t="s">
        <v>29</v>
      </c>
      <c r="B4" s="103"/>
      <c r="C4" s="105"/>
      <c r="D4" s="105"/>
      <c r="E4" s="105"/>
      <c r="F4" s="105"/>
      <c r="G4" s="105"/>
    </row>
    <row r="5" spans="1:8" x14ac:dyDescent="0.3">
      <c r="A5" s="103" t="s">
        <v>30</v>
      </c>
      <c r="B5" s="103"/>
      <c r="C5" s="105"/>
      <c r="D5" s="105"/>
      <c r="E5" s="105"/>
      <c r="F5" s="105"/>
      <c r="G5" s="105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16.5" customHeight="1" x14ac:dyDescent="0.3">
      <c r="A7" s="24"/>
      <c r="B7" s="24"/>
      <c r="C7" s="108" t="s">
        <v>55</v>
      </c>
      <c r="D7" s="108"/>
      <c r="E7" s="108"/>
      <c r="F7" s="108"/>
      <c r="G7" s="108"/>
      <c r="H7" s="43"/>
    </row>
    <row r="8" spans="1:8" ht="18.75" customHeight="1" x14ac:dyDescent="0.3">
      <c r="C8" s="109"/>
      <c r="D8" s="109"/>
      <c r="E8" s="109"/>
      <c r="F8" s="109"/>
      <c r="G8" s="109"/>
      <c r="H8" s="43"/>
    </row>
    <row r="10" spans="1:8" ht="39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2.5546875" style="23" customWidth="1"/>
    <col min="4" max="4" width="14.5546875" style="23" customWidth="1"/>
    <col min="5" max="5" width="15.6640625" style="23" customWidth="1"/>
    <col min="6" max="6" width="22.5546875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</row>
    <row r="2" spans="1:8" x14ac:dyDescent="0.3">
      <c r="A2" s="103" t="s">
        <v>44</v>
      </c>
      <c r="B2" s="103"/>
      <c r="C2" s="105"/>
      <c r="D2" s="105"/>
      <c r="E2" s="105"/>
      <c r="F2" s="105"/>
      <c r="G2" s="105"/>
    </row>
    <row r="3" spans="1:8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</row>
    <row r="4" spans="1:8" x14ac:dyDescent="0.3">
      <c r="A4" s="103" t="s">
        <v>29</v>
      </c>
      <c r="B4" s="103"/>
      <c r="C4" s="105"/>
      <c r="D4" s="105"/>
      <c r="E4" s="105"/>
      <c r="F4" s="105"/>
      <c r="G4" s="105"/>
    </row>
    <row r="5" spans="1:8" x14ac:dyDescent="0.3">
      <c r="A5" s="103" t="s">
        <v>30</v>
      </c>
      <c r="B5" s="103"/>
      <c r="C5" s="105"/>
      <c r="D5" s="105"/>
      <c r="E5" s="105"/>
      <c r="F5" s="105"/>
      <c r="G5" s="105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16.5" customHeight="1" x14ac:dyDescent="0.3">
      <c r="A7" s="24"/>
      <c r="B7" s="24"/>
      <c r="C7" s="108" t="s">
        <v>55</v>
      </c>
      <c r="D7" s="108"/>
      <c r="E7" s="108"/>
      <c r="F7" s="108"/>
      <c r="G7" s="108"/>
      <c r="H7" s="43"/>
    </row>
    <row r="8" spans="1:8" ht="15" customHeight="1" x14ac:dyDescent="0.3">
      <c r="C8" s="109"/>
      <c r="D8" s="109"/>
      <c r="E8" s="109"/>
      <c r="F8" s="109"/>
      <c r="G8" s="109"/>
      <c r="H8" s="43"/>
    </row>
    <row r="10" spans="1:8" ht="42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4" style="23" customWidth="1"/>
    <col min="4" max="4" width="14.33203125" style="23" customWidth="1"/>
    <col min="5" max="5" width="15.6640625" style="23" customWidth="1"/>
    <col min="6" max="6" width="22.88671875" style="23" customWidth="1"/>
    <col min="7" max="16384" width="11.44140625" style="23"/>
  </cols>
  <sheetData>
    <row r="1" spans="1:8" x14ac:dyDescent="0.3">
      <c r="A1" s="103" t="s">
        <v>28</v>
      </c>
      <c r="B1" s="103"/>
      <c r="C1" s="104" t="str">
        <f>IF('Datos Generales'!I11="","",'Datos Generales'!I11)</f>
        <v xml:space="preserve">Imprenta Nacional </v>
      </c>
      <c r="D1" s="104"/>
      <c r="E1" s="104"/>
      <c r="F1" s="104"/>
      <c r="G1" s="104"/>
    </row>
    <row r="2" spans="1:8" x14ac:dyDescent="0.3">
      <c r="A2" s="103" t="s">
        <v>44</v>
      </c>
      <c r="B2" s="103"/>
      <c r="C2" s="104"/>
      <c r="D2" s="104"/>
      <c r="E2" s="104"/>
      <c r="F2" s="104"/>
      <c r="G2" s="104"/>
    </row>
    <row r="3" spans="1:8" x14ac:dyDescent="0.3">
      <c r="A3" s="103" t="s">
        <v>45</v>
      </c>
      <c r="B3" s="103"/>
      <c r="C3" s="19">
        <f>IF('Datos Generales'!J22="","",'Datos Generales'!J22)</f>
        <v>2020</v>
      </c>
      <c r="D3" s="19"/>
      <c r="E3" s="19"/>
      <c r="F3" s="19"/>
      <c r="G3" s="19"/>
    </row>
    <row r="4" spans="1:8" x14ac:dyDescent="0.3">
      <c r="A4" s="103" t="s">
        <v>29</v>
      </c>
      <c r="B4" s="103"/>
      <c r="C4" s="110"/>
      <c r="D4" s="110"/>
      <c r="E4" s="110"/>
      <c r="F4" s="110"/>
      <c r="G4" s="110"/>
    </row>
    <row r="5" spans="1:8" x14ac:dyDescent="0.3">
      <c r="A5" s="103" t="s">
        <v>30</v>
      </c>
      <c r="B5" s="103"/>
      <c r="C5" s="105"/>
      <c r="D5" s="105"/>
      <c r="E5" s="105"/>
      <c r="F5" s="105"/>
      <c r="G5" s="105"/>
    </row>
    <row r="6" spans="1:8" x14ac:dyDescent="0.3">
      <c r="A6" s="103" t="s">
        <v>54</v>
      </c>
      <c r="B6" s="103"/>
      <c r="C6" s="105"/>
      <c r="D6" s="105"/>
      <c r="E6" s="105"/>
      <c r="F6" s="105"/>
      <c r="G6" s="105"/>
      <c r="H6" s="22"/>
    </row>
    <row r="7" spans="1:8" ht="16.5" customHeight="1" x14ac:dyDescent="0.3">
      <c r="A7" s="24"/>
      <c r="B7" s="24"/>
      <c r="C7" s="108" t="s">
        <v>55</v>
      </c>
      <c r="D7" s="108"/>
      <c r="E7" s="108"/>
      <c r="F7" s="108"/>
      <c r="G7" s="108"/>
      <c r="H7" s="43"/>
    </row>
    <row r="8" spans="1:8" ht="15.75" customHeight="1" x14ac:dyDescent="0.3">
      <c r="C8" s="109"/>
      <c r="D8" s="109"/>
      <c r="E8" s="109"/>
      <c r="F8" s="109"/>
      <c r="G8" s="109"/>
      <c r="H8" s="43"/>
    </row>
    <row r="10" spans="1:8" ht="36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7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4:G4"/>
    <mergeCell ref="C2:G2"/>
    <mergeCell ref="C5:G5"/>
    <mergeCell ref="A5:B5"/>
    <mergeCell ref="C1:G1"/>
    <mergeCell ref="A1:B1"/>
    <mergeCell ref="A2:B2"/>
    <mergeCell ref="A3:B3"/>
    <mergeCell ref="A4:B4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Yenory Carrillo</cp:lastModifiedBy>
  <cp:lastPrinted>2011-08-08T19:52:49Z</cp:lastPrinted>
  <dcterms:created xsi:type="dcterms:W3CDTF">2009-10-20T13:50:35Z</dcterms:created>
  <dcterms:modified xsi:type="dcterms:W3CDTF">2021-01-18T21:36:49Z</dcterms:modified>
</cp:coreProperties>
</file>