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ycarrillo_imprenta_go_cr/Documents/Desktop/DIGECA/Comisión PGAI/Machotes comisión ambiental/"/>
    </mc:Choice>
  </mc:AlternateContent>
  <xr:revisionPtr revIDLastSave="0" documentId="8_{2CE37969-A126-4B32-9D96-55321DF691AF}" xr6:coauthVersionLast="47" xr6:coauthVersionMax="47" xr10:uidLastSave="{00000000-0000-0000-0000-000000000000}"/>
  <bookViews>
    <workbookView xWindow="-108" yWindow="-108" windowWidth="23256" windowHeight="12576" tabRatio="781" firstSheet="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E18" i="27" s="1"/>
  <c r="B17" i="27"/>
  <c r="E17" i="27" s="1"/>
  <c r="B16" i="27"/>
  <c r="E16" i="27" s="1"/>
  <c r="B15" i="27"/>
  <c r="E15" i="27" s="1"/>
  <c r="B14" i="27"/>
  <c r="B13" i="27"/>
  <c r="E13" i="27" s="1"/>
  <c r="B12" i="27"/>
  <c r="B11" i="27"/>
  <c r="E11" i="27" s="1"/>
  <c r="B10" i="27"/>
  <c r="B9" i="27"/>
  <c r="E9" i="27" s="1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5" i="8" l="1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4" i="26" s="1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<sst xmlns="http://schemas.openxmlformats.org/spreadsheetml/2006/main" count="338" uniqueCount="72">
  <si>
    <t>Institución:</t>
  </si>
  <si>
    <t>Imprenta Nacional</t>
  </si>
  <si>
    <t>Número de edificios:</t>
  </si>
  <si>
    <t>Responsable institucional:</t>
  </si>
  <si>
    <t>Jorge Castro Fonseca</t>
  </si>
  <si>
    <t>Dependencia:</t>
  </si>
  <si>
    <t>Director General</t>
  </si>
  <si>
    <t>Responsable de registro:</t>
  </si>
  <si>
    <t>Yenory Carrillo Cruz</t>
  </si>
  <si>
    <t>Planificación</t>
  </si>
  <si>
    <t>Teléfono:</t>
  </si>
  <si>
    <t>2296-9570</t>
  </si>
  <si>
    <t>Correo electrónico:</t>
  </si>
  <si>
    <t>ycarrillo@imprenta.go.cr</t>
  </si>
  <si>
    <t>Año al que corresponde el reporte:</t>
  </si>
  <si>
    <t>INSTITUCIÓN:</t>
  </si>
  <si>
    <t>EDIFICIO/DEPENDENCIA:</t>
  </si>
  <si>
    <t>AÑO DEL REPORTE:</t>
  </si>
  <si>
    <t>FECHA DE ACTUALIZACIÓN:</t>
  </si>
  <si>
    <t>21/01/2025</t>
  </si>
  <si>
    <t xml:space="preserve">ENCARGADO DE REGISTRO: </t>
  </si>
  <si>
    <t># DE CONEXIÓN/NIS:</t>
  </si>
  <si>
    <t>323-0153, 323-0429</t>
  </si>
  <si>
    <t>(Nota: En caso de contar con el servicio del AyA se pueden consultar el consumo de agua en la siguiente página http://www.aya.go.cr/ServicioCliente/ConsultaRecibo/Index.aspx, ingresando el número de NIS).</t>
  </si>
  <si>
    <t>Mes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</si>
  <si>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</si>
  <si>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t>Gasto (miles de colones)</t>
  </si>
  <si>
    <t>Nº de empleados</t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</si>
  <si>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</si>
  <si>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</si>
  <si>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</si>
  <si>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</si>
  <si>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</si>
  <si>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</si>
  <si>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</si>
  <si>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</si>
  <si>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</si>
  <si>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</si>
  <si>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</si>
  <si>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</si>
  <si>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</si>
  <si>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</si>
  <si>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---</t>
  </si>
  <si>
    <t xml:space="preserve">Promedio </t>
  </si>
  <si>
    <t>Consumo de agua (m3)</t>
  </si>
  <si>
    <t>Consumo agua/ empleado (m3 /Nº emp)</t>
  </si>
  <si>
    <t>INSTITUCION:</t>
  </si>
  <si>
    <t xml:space="preserve">NOMBRE DE LA INSTITUCION: </t>
  </si>
  <si>
    <t xml:space="preserve">PERÍODO REPORTADO: </t>
  </si>
  <si>
    <t>Consumo de agua</t>
  </si>
  <si>
    <t>Edificio/ Dependencia</t>
  </si>
  <si>
    <t>Consumo agua (m3/mes)</t>
  </si>
  <si>
    <t>Gasto (miles de colones/mes)</t>
  </si>
  <si>
    <t>Número de empleados</t>
  </si>
  <si>
    <t>Consumo agua por empleado por mes (m3/empleado/mes)</t>
  </si>
  <si>
    <t>TOTAL</t>
  </si>
  <si>
    <t>PROMEDIO</t>
  </si>
  <si>
    <t>Consumo total de de agua en la institución</t>
  </si>
  <si>
    <t>Consumo agua(m3)</t>
  </si>
  <si>
    <t>Consumo agua por empleado al mes (m3 /Nº emp)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</si>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</sst>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4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4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4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>
      <alignment horizontal="center" vertical="center" wrapText="1"/>
    </xf>
    <xf numFmtId="166" fontId="5" fillId="4" borderId="9" xfId="1" applyFont="1" applyFill="1" applyBorder="1" applyAlignment="1" applyProtection="1">
      <alignment horizontal="center" vertical="center" wrapText="1"/>
    </xf>
    <xf numFmtId="166" fontId="5" fillId="4" borderId="6" xfId="1" applyFont="1" applyFill="1" applyBorder="1" applyAlignment="1" applyProtection="1">
      <alignment horizontal="center" vertical="center" wrapText="1"/>
    </xf>
    <xf numFmtId="4" fontId="5" fillId="4" borderId="6" xfId="1" applyNumberFormat="1" applyFont="1" applyFill="1" applyBorder="1" applyAlignment="1" applyProtection="1">
      <alignment horizontal="center" vertical="center" wrapText="1"/>
    </xf>
    <xf numFmtId="167" fontId="0" fillId="0" borderId="8" xfId="2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3" borderId="0" xfId="0" applyFont="1" applyFill="1"/>
    <xf numFmtId="0" fontId="2" fillId="0" borderId="0" xfId="0" applyFont="1" applyAlignment="1">
      <alignment horizontal="right"/>
    </xf>
    <xf numFmtId="0" fontId="15" fillId="3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2" fontId="5" fillId="4" borderId="8" xfId="0" quotePrefix="1" applyNumberFormat="1" applyFont="1" applyFill="1" applyBorder="1" applyAlignment="1">
      <alignment horizontal="center" vertical="center" wrapText="1"/>
    </xf>
    <xf numFmtId="2" fontId="5" fillId="4" borderId="9" xfId="0" quotePrefix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2" fillId="4" borderId="4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1" fontId="5" fillId="4" borderId="5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2" fontId="12" fillId="2" borderId="9" xfId="0" applyNumberFormat="1" applyFont="1" applyFill="1" applyBorder="1" applyAlignment="1">
      <alignment horizontal="center" wrapText="1"/>
    </xf>
    <xf numFmtId="2" fontId="12" fillId="2" borderId="11" xfId="0" applyNumberFormat="1" applyFont="1" applyFill="1" applyBorder="1" applyAlignment="1">
      <alignment horizontal="center" wrapText="1"/>
    </xf>
    <xf numFmtId="2" fontId="2" fillId="6" borderId="8" xfId="0" applyNumberFormat="1" applyFont="1" applyFill="1" applyBorder="1" applyAlignment="1">
      <alignment horizontal="center"/>
    </xf>
    <xf numFmtId="168" fontId="2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6" borderId="8" xfId="0" quotePrefix="1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2" fontId="2" fillId="6" borderId="5" xfId="0" quotePrefix="1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left" vertical="center" wrapText="1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2" fontId="2" fillId="6" borderId="8" xfId="0" quotePrefix="1" applyNumberFormat="1" applyFont="1" applyFill="1" applyBorder="1" applyAlignment="1">
      <alignment horizontal="center" vertical="center"/>
    </xf>
    <xf numFmtId="2" fontId="2" fillId="6" borderId="9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center" vertical="center"/>
    </xf>
    <xf numFmtId="167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wrapText="1"/>
    </xf>
    <xf numFmtId="2" fontId="1" fillId="2" borderId="8" xfId="0" applyNumberFormat="1" applyFont="1" applyFill="1" applyBorder="1" applyAlignment="1">
      <alignment horizontal="center" wrapText="1"/>
    </xf>
    <xf numFmtId="168" fontId="1" fillId="2" borderId="8" xfId="0" applyNumberFormat="1" applyFont="1" applyFill="1" applyBorder="1" applyAlignment="1">
      <alignment horizontal="center" wrapText="1"/>
    </xf>
    <xf numFmtId="1" fontId="1" fillId="2" borderId="12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168" fontId="1" fillId="2" borderId="1" xfId="0" applyNumberFormat="1" applyFont="1" applyFill="1" applyBorder="1" applyAlignment="1">
      <alignment horizontal="center" wrapText="1"/>
    </xf>
    <xf numFmtId="1" fontId="1" fillId="2" borderId="14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left" wrapText="1"/>
    </xf>
    <xf numFmtId="2" fontId="1" fillId="2" borderId="17" xfId="0" applyNumberFormat="1" applyFont="1" applyFill="1" applyBorder="1" applyAlignment="1">
      <alignment horizontal="center" wrapText="1"/>
    </xf>
    <xf numFmtId="168" fontId="1" fillId="2" borderId="17" xfId="0" applyNumberFormat="1" applyFont="1" applyFill="1" applyBorder="1" applyAlignment="1">
      <alignment horizontal="center" wrapText="1"/>
    </xf>
    <xf numFmtId="1" fontId="1" fillId="2" borderId="19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1" fontId="1" fillId="2" borderId="17" xfId="0" applyNumberFormat="1" applyFont="1" applyFill="1" applyBorder="1" applyAlignment="1">
      <alignment horizontal="center" wrapText="1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21" fillId="0" borderId="2" xfId="3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6" fillId="3" borderId="15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14" fontId="12" fillId="3" borderId="3" xfId="0" applyNumberFormat="1" applyFont="1" applyFill="1" applyBorder="1" applyAlignment="1" applyProtection="1">
      <alignment horizontal="left"/>
      <protection locked="0"/>
    </xf>
    <xf numFmtId="0" fontId="11" fillId="7" borderId="7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0" fillId="2" borderId="2" xfId="0" applyFill="1" applyBorder="1" applyAlignment="1">
      <alignment horizontal="left"/>
    </xf>
  </cellXfs>
  <cellStyles count="4">
    <cellStyle name="Hyperlink" xfId="3" xr:uid="{00000000-000B-0000-0000-000008000000}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61</c:v>
                </c:pt>
                <c:pt idx="1">
                  <c:v>96</c:v>
                </c:pt>
                <c:pt idx="2">
                  <c:v>89</c:v>
                </c:pt>
                <c:pt idx="3">
                  <c:v>88</c:v>
                </c:pt>
                <c:pt idx="4">
                  <c:v>106</c:v>
                </c:pt>
                <c:pt idx="5">
                  <c:v>92</c:v>
                </c:pt>
                <c:pt idx="6">
                  <c:v>104</c:v>
                </c:pt>
                <c:pt idx="7">
                  <c:v>99</c:v>
                </c:pt>
                <c:pt idx="8">
                  <c:v>116</c:v>
                </c:pt>
                <c:pt idx="9">
                  <c:v>117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A-46FE-BE38-ECC7F354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2AA-4809-A145-231CF117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949-42F3-A303-951770BF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92-460C-A9C9-826A453C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D88-4809-9C30-C87292E7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14-479A-B21B-6BE85E3D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28A-4395-937F-ECC4A521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DE-43D3-9B9A-DB65258E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E18-42DD-94F7-61D5F7A3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C0A-48AE-BD7C-2E78CB2E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Imprenta Nacional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100.25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B5F-9B28-9B35ED55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Imprenta Nacional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0.66390728476821192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759-9FBE-1CDA7FCA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0.40397350993377484</c:v>
                </c:pt>
                <c:pt idx="1">
                  <c:v>0.63576158940397354</c:v>
                </c:pt>
                <c:pt idx="2">
                  <c:v>0.58940397350993379</c:v>
                </c:pt>
                <c:pt idx="3">
                  <c:v>0.58278145695364236</c:v>
                </c:pt>
                <c:pt idx="4">
                  <c:v>0.70198675496688745</c:v>
                </c:pt>
                <c:pt idx="5">
                  <c:v>0.60927152317880795</c:v>
                </c:pt>
                <c:pt idx="6">
                  <c:v>0.6887417218543046</c:v>
                </c:pt>
                <c:pt idx="7">
                  <c:v>0.6556291390728477</c:v>
                </c:pt>
                <c:pt idx="8">
                  <c:v>0.76821192052980136</c:v>
                </c:pt>
                <c:pt idx="9">
                  <c:v>0.77483443708609268</c:v>
                </c:pt>
                <c:pt idx="10">
                  <c:v>0.79470198675496684</c:v>
                </c:pt>
                <c:pt idx="11">
                  <c:v>0.76158940397350994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853-BED6-EB638445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61</c:v>
                </c:pt>
                <c:pt idx="1">
                  <c:v>96</c:v>
                </c:pt>
                <c:pt idx="2">
                  <c:v>89</c:v>
                </c:pt>
                <c:pt idx="3">
                  <c:v>88</c:v>
                </c:pt>
                <c:pt idx="4">
                  <c:v>106</c:v>
                </c:pt>
                <c:pt idx="5">
                  <c:v>92</c:v>
                </c:pt>
                <c:pt idx="6">
                  <c:v>104</c:v>
                </c:pt>
                <c:pt idx="7">
                  <c:v>99</c:v>
                </c:pt>
                <c:pt idx="8">
                  <c:v>116</c:v>
                </c:pt>
                <c:pt idx="9">
                  <c:v>117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2-419B-8B18-EA538B41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5" workbookViewId="0">
      <selection activeCell="J22" sqref="J22:M22"/>
    </sheetView>
  </sheetViews>
  <sheetFormatPr defaultColWidth="11.42578125" defaultRowHeight="14.45"/>
  <sheetData>
    <row r="9" spans="6:13" ht="23.45">
      <c r="F9" s="100"/>
      <c r="G9" s="100"/>
    </row>
    <row r="11" spans="6:13" ht="21">
      <c r="F11" s="50" t="s">
        <v>0</v>
      </c>
      <c r="I11" s="97" t="s">
        <v>1</v>
      </c>
      <c r="J11" s="97"/>
      <c r="K11" s="97"/>
      <c r="L11" s="97"/>
      <c r="M11" s="97"/>
    </row>
    <row r="12" spans="6:13" ht="23.45">
      <c r="F12" s="51"/>
      <c r="G12" s="52"/>
      <c r="I12" s="101"/>
      <c r="J12" s="101"/>
      <c r="K12" s="101"/>
      <c r="L12" s="101"/>
    </row>
    <row r="13" spans="6:13" ht="21">
      <c r="F13" s="50" t="s">
        <v>2</v>
      </c>
      <c r="I13" s="97">
        <v>1</v>
      </c>
      <c r="J13" s="97"/>
      <c r="K13" s="97"/>
      <c r="L13" s="97"/>
      <c r="M13" s="97"/>
    </row>
    <row r="14" spans="6:13" ht="23.45">
      <c r="F14" s="50" t="s">
        <v>3</v>
      </c>
      <c r="G14" s="52"/>
      <c r="I14" s="98" t="s">
        <v>4</v>
      </c>
      <c r="J14" s="98"/>
      <c r="K14" s="98"/>
      <c r="L14" s="98"/>
      <c r="M14" s="98"/>
    </row>
    <row r="15" spans="6:13" ht="21">
      <c r="F15" s="50" t="s">
        <v>5</v>
      </c>
      <c r="I15" s="98" t="s">
        <v>6</v>
      </c>
      <c r="J15" s="98"/>
      <c r="K15" s="98"/>
      <c r="L15" s="98"/>
      <c r="M15" s="98"/>
    </row>
    <row r="16" spans="6:13" ht="21">
      <c r="F16" s="51"/>
      <c r="I16" s="101"/>
      <c r="J16" s="101"/>
      <c r="K16" s="101"/>
      <c r="L16" s="101"/>
    </row>
    <row r="17" spans="6:13" ht="21">
      <c r="F17" s="50" t="s">
        <v>7</v>
      </c>
      <c r="G17" s="50"/>
      <c r="I17" s="97" t="s">
        <v>8</v>
      </c>
      <c r="J17" s="97"/>
      <c r="K17" s="97"/>
      <c r="L17" s="97"/>
      <c r="M17" s="97"/>
    </row>
    <row r="18" spans="6:13" ht="21">
      <c r="F18" s="50" t="s">
        <v>5</v>
      </c>
      <c r="I18" s="98" t="s">
        <v>9</v>
      </c>
      <c r="J18" s="98"/>
      <c r="K18" s="98"/>
      <c r="L18" s="98"/>
      <c r="M18" s="98"/>
    </row>
    <row r="19" spans="6:13" ht="21">
      <c r="F19" s="50" t="s">
        <v>10</v>
      </c>
      <c r="I19" s="98" t="s">
        <v>11</v>
      </c>
      <c r="J19" s="98"/>
      <c r="K19" s="98"/>
      <c r="L19" s="98"/>
      <c r="M19" s="98"/>
    </row>
    <row r="20" spans="6:13" ht="21">
      <c r="F20" s="50" t="s">
        <v>12</v>
      </c>
      <c r="I20" s="99" t="s">
        <v>13</v>
      </c>
      <c r="J20" s="99"/>
      <c r="K20" s="99"/>
      <c r="L20" s="99"/>
      <c r="M20" s="99"/>
    </row>
    <row r="21" spans="6:13" ht="23.45">
      <c r="G21" s="53"/>
    </row>
    <row r="22" spans="6:13" ht="23.45">
      <c r="F22" s="50" t="s">
        <v>14</v>
      </c>
      <c r="G22" s="53"/>
      <c r="J22" s="97">
        <v>2024</v>
      </c>
      <c r="K22" s="97"/>
      <c r="L22" s="97"/>
      <c r="M22" s="97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:M20" r:id="rId1" display="ycarrillo@imprenta.go.cr" xr:uid="{FAF8A870-4984-4304-A0FC-0C32C09B3F27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5" zoomScaleNormal="100" workbookViewId="0">
      <selection activeCell="E22" sqref="E22"/>
    </sheetView>
  </sheetViews>
  <sheetFormatPr defaultColWidth="11.42578125" defaultRowHeight="14.45"/>
  <cols>
    <col min="1" max="2" width="12.7109375" customWidth="1"/>
    <col min="3" max="3" width="16.7109375" customWidth="1"/>
    <col min="4" max="4" width="16.28515625" customWidth="1"/>
    <col min="5" max="5" width="15.140625" customWidth="1"/>
    <col min="6" max="6" width="23.140625" customWidth="1"/>
  </cols>
  <sheetData>
    <row r="1" spans="1:10">
      <c r="A1" s="103" t="s">
        <v>15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  <c r="H1" s="22"/>
    </row>
    <row r="2" spans="1:10">
      <c r="A2" s="103" t="s">
        <v>16</v>
      </c>
      <c r="B2" s="103"/>
      <c r="C2" s="108" t="s">
        <v>1</v>
      </c>
      <c r="D2" s="108"/>
      <c r="E2" s="108"/>
      <c r="F2" s="108"/>
      <c r="G2" s="108"/>
      <c r="H2" s="22"/>
    </row>
    <row r="3" spans="1:10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  <c r="H3" s="22"/>
    </row>
    <row r="4" spans="1:10">
      <c r="A4" s="103" t="s">
        <v>18</v>
      </c>
      <c r="B4" s="103"/>
      <c r="C4" s="106" t="s">
        <v>19</v>
      </c>
      <c r="D4" s="106"/>
      <c r="E4" s="106"/>
      <c r="F4" s="106"/>
      <c r="G4" s="106"/>
      <c r="H4" s="22"/>
    </row>
    <row r="5" spans="1:10">
      <c r="A5" s="103" t="s">
        <v>20</v>
      </c>
      <c r="B5" s="103"/>
      <c r="C5" s="106" t="s">
        <v>8</v>
      </c>
      <c r="D5" s="106"/>
      <c r="E5" s="106"/>
      <c r="F5" s="106"/>
      <c r="G5" s="106"/>
      <c r="H5" s="22"/>
    </row>
    <row r="6" spans="1:10">
      <c r="A6" s="103" t="s">
        <v>21</v>
      </c>
      <c r="B6" s="103"/>
      <c r="C6" s="106" t="s">
        <v>22</v>
      </c>
      <c r="D6" s="106"/>
      <c r="E6" s="106"/>
      <c r="F6" s="106"/>
      <c r="G6" s="106"/>
      <c r="H6" s="22"/>
    </row>
    <row r="7" spans="1:10">
      <c r="A7" s="23"/>
      <c r="B7" s="23"/>
      <c r="C7" s="104" t="s">
        <v>23</v>
      </c>
      <c r="D7" s="104"/>
      <c r="E7" s="104"/>
      <c r="F7" s="104"/>
      <c r="G7" s="104"/>
      <c r="H7" s="105"/>
    </row>
    <row r="8" spans="1:10">
      <c r="C8" s="105"/>
      <c r="D8" s="105"/>
      <c r="E8" s="105"/>
      <c r="F8" s="105"/>
      <c r="G8" s="105"/>
      <c r="H8" s="105"/>
    </row>
    <row r="9" spans="1:10">
      <c r="C9" s="24"/>
      <c r="D9" s="24"/>
      <c r="E9" s="24"/>
      <c r="F9" s="24"/>
      <c r="G9" s="24"/>
      <c r="H9" s="24"/>
    </row>
    <row r="10" spans="1:10" ht="31.15" thickBot="1">
      <c r="B10" s="25" t="s">
        <v>24</v>
      </c>
      <c r="C10" s="26" t="s">
        <v>25</v>
      </c>
      <c r="D10" s="26" t="s">
        <v>26</v>
      </c>
      <c r="E10" s="26" t="s">
        <v>27</v>
      </c>
      <c r="F10" s="27" t="s">
        <v>28</v>
      </c>
    </row>
    <row r="11" spans="1:10" ht="15">
      <c r="B11" s="28" t="s">
        <v>29</v>
      </c>
      <c r="C11" s="3">
        <v>61</v>
      </c>
      <c r="D11" s="16">
        <v>124688</v>
      </c>
      <c r="E11" s="3">
        <v>151</v>
      </c>
      <c r="F11" s="6">
        <f t="shared" ref="F11:F19" si="0">IF(C11=0,"",C11/E11)</f>
        <v>0.40397350993377484</v>
      </c>
    </row>
    <row r="12" spans="1:10" ht="15">
      <c r="B12" s="29" t="s">
        <v>30</v>
      </c>
      <c r="C12" s="1">
        <v>96</v>
      </c>
      <c r="D12" s="2">
        <v>199691</v>
      </c>
      <c r="E12" s="1">
        <v>151</v>
      </c>
      <c r="F12" s="6">
        <f t="shared" si="0"/>
        <v>0.63576158940397354</v>
      </c>
      <c r="I12" s="102"/>
      <c r="J12" s="102"/>
    </row>
    <row r="13" spans="1:10" ht="15">
      <c r="B13" s="29" t="s">
        <v>31</v>
      </c>
      <c r="C13" s="1">
        <v>89</v>
      </c>
      <c r="D13" s="7">
        <v>184591</v>
      </c>
      <c r="E13" s="1">
        <v>151</v>
      </c>
      <c r="F13" s="6">
        <f t="shared" si="0"/>
        <v>0.58940397350993379</v>
      </c>
      <c r="I13" s="102"/>
      <c r="J13" s="102"/>
    </row>
    <row r="14" spans="1:10" ht="15">
      <c r="B14" s="29" t="s">
        <v>32</v>
      </c>
      <c r="C14" s="1">
        <v>88</v>
      </c>
      <c r="D14" s="2">
        <v>186173</v>
      </c>
      <c r="E14" s="1">
        <v>151</v>
      </c>
      <c r="F14" s="6">
        <f t="shared" si="0"/>
        <v>0.58278145695364236</v>
      </c>
      <c r="I14" s="102"/>
      <c r="J14" s="102"/>
    </row>
    <row r="15" spans="1:10" ht="15">
      <c r="B15" s="29" t="s">
        <v>33</v>
      </c>
      <c r="C15" s="1">
        <v>106</v>
      </c>
      <c r="D15" s="2">
        <v>226397</v>
      </c>
      <c r="E15" s="1">
        <v>151</v>
      </c>
      <c r="F15" s="6">
        <f t="shared" si="0"/>
        <v>0.70198675496688745</v>
      </c>
      <c r="I15" s="102"/>
      <c r="J15" s="102"/>
    </row>
    <row r="16" spans="1:10" ht="15">
      <c r="B16" s="29" t="s">
        <v>34</v>
      </c>
      <c r="C16" s="1">
        <v>92</v>
      </c>
      <c r="D16" s="2">
        <v>196973</v>
      </c>
      <c r="E16" s="1">
        <v>151</v>
      </c>
      <c r="F16" s="6">
        <f t="shared" si="0"/>
        <v>0.60927152317880795</v>
      </c>
    </row>
    <row r="17" spans="1:7" ht="15">
      <c r="B17" s="29" t="s">
        <v>35</v>
      </c>
      <c r="C17" s="1">
        <v>104</v>
      </c>
      <c r="D17" s="2">
        <v>222473</v>
      </c>
      <c r="E17" s="1">
        <v>151</v>
      </c>
      <c r="F17" s="6">
        <f t="shared" si="0"/>
        <v>0.6887417218543046</v>
      </c>
    </row>
    <row r="18" spans="1:7" ht="15">
      <c r="B18" s="29" t="s">
        <v>36</v>
      </c>
      <c r="C18" s="1">
        <v>99</v>
      </c>
      <c r="D18" s="7">
        <v>206145</v>
      </c>
      <c r="E18" s="1">
        <v>151</v>
      </c>
      <c r="F18" s="6">
        <f t="shared" si="0"/>
        <v>0.6556291390728477</v>
      </c>
    </row>
    <row r="19" spans="1:7" ht="15">
      <c r="B19" s="29" t="s">
        <v>37</v>
      </c>
      <c r="C19" s="1">
        <v>116</v>
      </c>
      <c r="D19" s="2">
        <v>245236</v>
      </c>
      <c r="E19" s="1">
        <v>151</v>
      </c>
      <c r="F19" s="6">
        <f t="shared" si="0"/>
        <v>0.76821192052980136</v>
      </c>
    </row>
    <row r="20" spans="1:7" ht="15">
      <c r="B20" s="29" t="s">
        <v>38</v>
      </c>
      <c r="C20" s="1">
        <v>117</v>
      </c>
      <c r="D20" s="2">
        <v>244936</v>
      </c>
      <c r="E20" s="1">
        <v>151</v>
      </c>
      <c r="F20" s="6">
        <f t="shared" ref="F20:F22" si="1">IF(C20=0,"",C20/E20)</f>
        <v>0.77483443708609268</v>
      </c>
    </row>
    <row r="21" spans="1:7">
      <c r="B21" s="29" t="s">
        <v>39</v>
      </c>
      <c r="C21" s="8">
        <v>120</v>
      </c>
      <c r="D21" s="9">
        <v>251400</v>
      </c>
      <c r="E21" s="8">
        <v>151</v>
      </c>
      <c r="F21" s="6">
        <f>IF(C21=0,"",C21/E21)</f>
        <v>0.79470198675496684</v>
      </c>
    </row>
    <row r="22" spans="1:7" ht="15" thickBot="1">
      <c r="B22" s="30" t="s">
        <v>40</v>
      </c>
      <c r="C22" s="10">
        <v>115</v>
      </c>
      <c r="D22" s="11">
        <v>240616</v>
      </c>
      <c r="E22" s="10">
        <v>151</v>
      </c>
      <c r="F22" s="12">
        <f t="shared" si="1"/>
        <v>0.76158940397350994</v>
      </c>
    </row>
    <row r="23" spans="1:7">
      <c r="B23" s="31" t="s">
        <v>41</v>
      </c>
      <c r="C23" s="32">
        <f>IF(SUM(C11:C22)=0,"",SUM(C11:C22))</f>
        <v>1203</v>
      </c>
      <c r="D23" s="33">
        <f>IF(SUM(D11:D22)=0,"",SUM(D11:D22))</f>
        <v>2529319</v>
      </c>
      <c r="E23" s="34" t="s">
        <v>42</v>
      </c>
      <c r="F23" s="35" t="s">
        <v>42</v>
      </c>
      <c r="G23" s="36"/>
    </row>
    <row r="24" spans="1:7" ht="15" thickBot="1">
      <c r="B24" s="37" t="s">
        <v>43</v>
      </c>
      <c r="C24" s="38">
        <f>IF(SUM(C11:C22)=0," ",AVERAGE(C11:C22))</f>
        <v>100.25</v>
      </c>
      <c r="D24" s="39">
        <f>IF(SUM(D11:D22)=0," ",AVERAGE(D11:D22))</f>
        <v>210776.58333333334</v>
      </c>
      <c r="E24" s="38">
        <f>IF(SUM(E11:E22)=0,"",AVERAGE(E11:E22))</f>
        <v>151</v>
      </c>
      <c r="F24" s="40">
        <f>IF(SUM(F11:F22)=0,"",AVERAGE(F11:F22))</f>
        <v>0.66390728476821181</v>
      </c>
      <c r="G24" s="36"/>
    </row>
    <row r="25" spans="1:7">
      <c r="A25" s="41"/>
    </row>
    <row r="26" spans="1:7">
      <c r="A26" s="41"/>
    </row>
    <row r="27" spans="1:7">
      <c r="A27" s="41"/>
    </row>
  </sheetData>
  <sheetProtection sheet="1" objects="1" scenarios="1"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3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1" width="12.7109375" customWidth="1"/>
    <col min="2" max="2" width="11.7109375" customWidth="1"/>
    <col min="3" max="3" width="17" customWidth="1"/>
    <col min="4" max="4" width="15" customWidth="1"/>
    <col min="5" max="5" width="15.7109375" customWidth="1"/>
    <col min="6" max="6" width="22.5703125" customWidth="1"/>
    <col min="8" max="8" width="10.85546875" customWidth="1"/>
  </cols>
  <sheetData>
    <row r="1" spans="1:8">
      <c r="A1" s="103" t="s">
        <v>15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  <c r="H1" s="22"/>
    </row>
    <row r="2" spans="1:8">
      <c r="A2" s="103" t="s">
        <v>16</v>
      </c>
      <c r="B2" s="103"/>
      <c r="C2" s="108"/>
      <c r="D2" s="108"/>
      <c r="E2" s="108"/>
      <c r="F2" s="108"/>
      <c r="G2" s="108"/>
      <c r="H2" s="22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  <c r="H3" s="22"/>
    </row>
    <row r="4" spans="1:8">
      <c r="A4" s="103" t="s">
        <v>18</v>
      </c>
      <c r="B4" s="103"/>
      <c r="C4" s="108"/>
      <c r="D4" s="108"/>
      <c r="E4" s="108"/>
      <c r="F4" s="108"/>
      <c r="G4" s="108"/>
      <c r="H4" s="22"/>
    </row>
    <row r="5" spans="1:8">
      <c r="A5" s="103" t="s">
        <v>20</v>
      </c>
      <c r="B5" s="103"/>
      <c r="C5" s="108"/>
      <c r="D5" s="108"/>
      <c r="E5" s="108"/>
      <c r="F5" s="108"/>
      <c r="G5" s="108"/>
      <c r="H5" s="22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7.25" customHeight="1">
      <c r="A7" s="23"/>
      <c r="B7" s="23"/>
      <c r="C7" s="105" t="s">
        <v>23</v>
      </c>
      <c r="D7" s="105"/>
      <c r="E7" s="105"/>
      <c r="F7" s="105"/>
      <c r="G7" s="105"/>
      <c r="H7" s="105"/>
    </row>
    <row r="8" spans="1:8">
      <c r="C8" s="105"/>
      <c r="D8" s="105"/>
      <c r="E8" s="105"/>
      <c r="F8" s="105"/>
      <c r="G8" s="105"/>
      <c r="H8" s="105"/>
    </row>
    <row r="9" spans="1:8">
      <c r="C9" s="24"/>
      <c r="D9" s="24"/>
      <c r="E9" s="24"/>
      <c r="F9" s="24"/>
      <c r="G9" s="24"/>
      <c r="H9" s="24"/>
    </row>
    <row r="10" spans="1:8" ht="29.45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28" t="s">
        <v>29</v>
      </c>
      <c r="C11" s="3"/>
      <c r="D11" s="4"/>
      <c r="E11" s="20"/>
      <c r="F11" s="5" t="str">
        <f t="shared" ref="F11:F22" si="0">IF(C11=0,"",C11/E11)</f>
        <v/>
      </c>
    </row>
    <row r="12" spans="1:8">
      <c r="B12" s="29" t="s">
        <v>30</v>
      </c>
      <c r="C12" s="1"/>
      <c r="D12" s="2"/>
      <c r="E12" s="21"/>
      <c r="F12" s="6" t="str">
        <f t="shared" si="0"/>
        <v/>
      </c>
    </row>
    <row r="13" spans="1:8">
      <c r="B13" s="29" t="s">
        <v>31</v>
      </c>
      <c r="C13" s="1"/>
      <c r="D13" s="7"/>
      <c r="E13" s="21"/>
      <c r="F13" s="6" t="str">
        <f t="shared" si="0"/>
        <v/>
      </c>
    </row>
    <row r="14" spans="1:8">
      <c r="B14" s="29" t="s">
        <v>32</v>
      </c>
      <c r="C14" s="1"/>
      <c r="D14" s="2"/>
      <c r="E14" s="21"/>
      <c r="F14" s="6" t="str">
        <f t="shared" si="0"/>
        <v/>
      </c>
    </row>
    <row r="15" spans="1:8">
      <c r="B15" s="29" t="s">
        <v>33</v>
      </c>
      <c r="C15" s="1"/>
      <c r="D15" s="2"/>
      <c r="E15" s="21"/>
      <c r="F15" s="6" t="str">
        <f t="shared" si="0"/>
        <v/>
      </c>
    </row>
    <row r="16" spans="1:8">
      <c r="B16" s="29" t="s">
        <v>34</v>
      </c>
      <c r="C16" s="1"/>
      <c r="D16" s="2"/>
      <c r="E16" s="21"/>
      <c r="F16" s="6" t="str">
        <f t="shared" si="0"/>
        <v/>
      </c>
    </row>
    <row r="17" spans="2:6">
      <c r="B17" s="29" t="s">
        <v>35</v>
      </c>
      <c r="C17" s="1"/>
      <c r="D17" s="2"/>
      <c r="E17" s="21"/>
      <c r="F17" s="6" t="str">
        <f t="shared" si="0"/>
        <v/>
      </c>
    </row>
    <row r="18" spans="2:6">
      <c r="B18" s="29" t="s">
        <v>36</v>
      </c>
      <c r="C18" s="1"/>
      <c r="D18" s="7"/>
      <c r="E18" s="21"/>
      <c r="F18" s="6" t="str">
        <f t="shared" si="0"/>
        <v/>
      </c>
    </row>
    <row r="19" spans="2:6">
      <c r="B19" s="29" t="s">
        <v>37</v>
      </c>
      <c r="C19" s="1"/>
      <c r="D19" s="2"/>
      <c r="E19" s="1"/>
      <c r="F19" s="6" t="str">
        <f t="shared" si="0"/>
        <v/>
      </c>
    </row>
    <row r="20" spans="2:6">
      <c r="B20" s="29" t="s">
        <v>38</v>
      </c>
      <c r="C20" s="1"/>
      <c r="D20" s="2"/>
      <c r="E20" s="1"/>
      <c r="F20" s="6" t="str">
        <f t="shared" si="0"/>
        <v/>
      </c>
    </row>
    <row r="21" spans="2:6">
      <c r="B21" s="29" t="s">
        <v>39</v>
      </c>
      <c r="C21" s="8"/>
      <c r="D21" s="9"/>
      <c r="E21" s="8"/>
      <c r="F21" s="6" t="str">
        <f t="shared" si="0"/>
        <v/>
      </c>
    </row>
    <row r="22" spans="2:6" ht="15" thickBot="1">
      <c r="B22" s="30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3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2" width="12.7109375" customWidth="1"/>
    <col min="3" max="4" width="15.140625" customWidth="1"/>
    <col min="5" max="5" width="15.7109375" customWidth="1"/>
    <col min="6" max="6" width="23" customWidth="1"/>
    <col min="7" max="7" width="10" customWidth="1"/>
    <col min="8" max="8" width="8.8554687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  <c r="H1" s="22"/>
    </row>
    <row r="2" spans="1:8">
      <c r="A2" s="103" t="s">
        <v>16</v>
      </c>
      <c r="B2" s="103"/>
      <c r="C2" s="108"/>
      <c r="D2" s="108"/>
      <c r="E2" s="108"/>
      <c r="F2" s="108"/>
      <c r="G2" s="108"/>
      <c r="H2" s="22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  <c r="H3" s="48"/>
    </row>
    <row r="4" spans="1:8">
      <c r="A4" s="103" t="s">
        <v>18</v>
      </c>
      <c r="B4" s="103"/>
      <c r="C4" s="108"/>
      <c r="D4" s="108"/>
      <c r="E4" s="108"/>
      <c r="F4" s="108"/>
      <c r="G4" s="108"/>
      <c r="H4" s="48"/>
    </row>
    <row r="5" spans="1:8">
      <c r="A5" s="103" t="s">
        <v>20</v>
      </c>
      <c r="B5" s="103"/>
      <c r="C5" s="108"/>
      <c r="D5" s="108"/>
      <c r="E5" s="108"/>
      <c r="F5" s="108"/>
      <c r="G5" s="108"/>
      <c r="H5" s="48"/>
    </row>
    <row r="6" spans="1:8">
      <c r="A6" s="103" t="s">
        <v>21</v>
      </c>
      <c r="B6" s="103"/>
      <c r="C6" s="108"/>
      <c r="D6" s="108"/>
      <c r="E6" s="108"/>
      <c r="F6" s="108"/>
      <c r="G6" s="108"/>
      <c r="H6" s="48"/>
    </row>
    <row r="7" spans="1:8" ht="21.75" customHeight="1">
      <c r="A7" s="23"/>
      <c r="B7" s="23"/>
      <c r="C7" s="104" t="s">
        <v>23</v>
      </c>
      <c r="D7" s="104"/>
      <c r="E7" s="104"/>
      <c r="F7" s="104"/>
      <c r="G7" s="104"/>
      <c r="H7" s="105"/>
    </row>
    <row r="8" spans="1:8" ht="9" customHeight="1">
      <c r="C8" s="105"/>
      <c r="D8" s="105"/>
      <c r="E8" s="105"/>
      <c r="F8" s="105"/>
      <c r="G8" s="105"/>
      <c r="H8" s="105"/>
    </row>
    <row r="10" spans="1:8" ht="29.45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28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29" t="s">
        <v>30</v>
      </c>
      <c r="C12" s="1"/>
      <c r="D12" s="2"/>
      <c r="E12" s="1"/>
      <c r="F12" s="6" t="str">
        <f t="shared" si="0"/>
        <v/>
      </c>
    </row>
    <row r="13" spans="1:8">
      <c r="B13" s="29" t="s">
        <v>31</v>
      </c>
      <c r="C13" s="1"/>
      <c r="D13" s="2"/>
      <c r="E13" s="1"/>
      <c r="F13" s="6" t="str">
        <f t="shared" si="0"/>
        <v/>
      </c>
    </row>
    <row r="14" spans="1:8">
      <c r="B14" s="29" t="s">
        <v>32</v>
      </c>
      <c r="C14" s="1"/>
      <c r="D14" s="2"/>
      <c r="E14" s="1"/>
      <c r="F14" s="6" t="str">
        <f t="shared" si="0"/>
        <v/>
      </c>
    </row>
    <row r="15" spans="1:8">
      <c r="B15" s="29" t="s">
        <v>33</v>
      </c>
      <c r="C15" s="1"/>
      <c r="D15" s="2"/>
      <c r="E15" s="1"/>
      <c r="F15" s="6" t="str">
        <f t="shared" si="0"/>
        <v/>
      </c>
    </row>
    <row r="16" spans="1:8">
      <c r="B16" s="29" t="s">
        <v>34</v>
      </c>
      <c r="C16" s="1"/>
      <c r="D16" s="2"/>
      <c r="E16" s="1"/>
      <c r="F16" s="6" t="str">
        <f t="shared" si="0"/>
        <v/>
      </c>
    </row>
    <row r="17" spans="2:6">
      <c r="B17" s="29" t="s">
        <v>35</v>
      </c>
      <c r="C17" s="1"/>
      <c r="D17" s="2"/>
      <c r="E17" s="1"/>
      <c r="F17" s="6" t="str">
        <f t="shared" si="0"/>
        <v/>
      </c>
    </row>
    <row r="18" spans="2:6">
      <c r="B18" s="29" t="s">
        <v>36</v>
      </c>
      <c r="C18" s="1"/>
      <c r="D18" s="7"/>
      <c r="E18" s="1"/>
      <c r="F18" s="6" t="str">
        <f t="shared" si="0"/>
        <v/>
      </c>
    </row>
    <row r="19" spans="2:6">
      <c r="B19" s="29" t="s">
        <v>37</v>
      </c>
      <c r="C19" s="1"/>
      <c r="D19" s="2"/>
      <c r="E19" s="1"/>
      <c r="F19" s="6" t="str">
        <f t="shared" si="0"/>
        <v/>
      </c>
    </row>
    <row r="20" spans="2:6">
      <c r="B20" s="29" t="s">
        <v>38</v>
      </c>
      <c r="C20" s="1"/>
      <c r="D20" s="2"/>
      <c r="E20" s="1"/>
      <c r="F20" s="6" t="str">
        <f t="shared" si="0"/>
        <v/>
      </c>
    </row>
    <row r="21" spans="2:6">
      <c r="B21" s="29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30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3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1" width="12.7109375" customWidth="1"/>
    <col min="2" max="2" width="12.42578125" customWidth="1"/>
    <col min="3" max="3" width="14.5703125" customWidth="1"/>
    <col min="4" max="4" width="15" customWidth="1"/>
    <col min="5" max="5" width="15.140625" customWidth="1"/>
    <col min="6" max="6" width="24.570312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  <c r="H1" s="22"/>
    </row>
    <row r="2" spans="1:8">
      <c r="A2" s="103" t="s">
        <v>16</v>
      </c>
      <c r="B2" s="103"/>
      <c r="C2" s="107"/>
      <c r="D2" s="107"/>
      <c r="E2" s="107"/>
      <c r="F2" s="107"/>
      <c r="G2" s="107"/>
      <c r="H2" s="48"/>
    </row>
    <row r="3" spans="1:8">
      <c r="A3" s="103" t="s">
        <v>17</v>
      </c>
      <c r="B3" s="103"/>
      <c r="C3" s="18">
        <f>IF('Datos Generales'!J22="","",'Datos Generales'!J22)</f>
        <v>2024</v>
      </c>
      <c r="D3" s="18"/>
      <c r="E3" s="18"/>
      <c r="F3" s="18"/>
      <c r="G3" s="18"/>
      <c r="H3" s="48"/>
    </row>
    <row r="4" spans="1:8">
      <c r="A4" s="103" t="s">
        <v>18</v>
      </c>
      <c r="B4" s="103"/>
      <c r="C4" s="107"/>
      <c r="D4" s="107"/>
      <c r="E4" s="107"/>
      <c r="F4" s="107"/>
      <c r="G4" s="107"/>
      <c r="H4" s="48"/>
    </row>
    <row r="5" spans="1:8">
      <c r="A5" s="103" t="s">
        <v>20</v>
      </c>
      <c r="B5" s="103"/>
      <c r="C5" s="107"/>
      <c r="D5" s="107"/>
      <c r="E5" s="107"/>
      <c r="F5" s="107"/>
      <c r="G5" s="107"/>
      <c r="H5" s="48"/>
    </row>
    <row r="6" spans="1:8">
      <c r="A6" s="103" t="s">
        <v>21</v>
      </c>
      <c r="B6" s="103"/>
      <c r="C6" s="107"/>
      <c r="D6" s="107"/>
      <c r="E6" s="107"/>
      <c r="F6" s="107"/>
      <c r="G6" s="107"/>
      <c r="H6" s="48"/>
    </row>
    <row r="7" spans="1:8" ht="21.75" customHeight="1">
      <c r="A7" s="23"/>
      <c r="B7" s="23"/>
      <c r="C7" s="104" t="s">
        <v>23</v>
      </c>
      <c r="D7" s="104"/>
      <c r="E7" s="104"/>
      <c r="F7" s="104"/>
      <c r="G7" s="104"/>
      <c r="H7" s="105"/>
    </row>
    <row r="8" spans="1:8" ht="9" customHeight="1">
      <c r="C8" s="105"/>
      <c r="D8" s="105"/>
      <c r="E8" s="105"/>
      <c r="F8" s="105"/>
      <c r="G8" s="105"/>
      <c r="H8" s="105"/>
    </row>
    <row r="10" spans="1:8" ht="29.45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28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29" t="s">
        <v>30</v>
      </c>
      <c r="C12" s="1"/>
      <c r="D12" s="2"/>
      <c r="E12" s="1"/>
      <c r="F12" s="6" t="str">
        <f t="shared" si="0"/>
        <v/>
      </c>
    </row>
    <row r="13" spans="1:8">
      <c r="B13" s="29" t="s">
        <v>31</v>
      </c>
      <c r="C13" s="1"/>
      <c r="D13" s="2"/>
      <c r="E13" s="1"/>
      <c r="F13" s="6" t="str">
        <f t="shared" si="0"/>
        <v/>
      </c>
    </row>
    <row r="14" spans="1:8">
      <c r="B14" s="29" t="s">
        <v>32</v>
      </c>
      <c r="C14" s="1"/>
      <c r="D14" s="2"/>
      <c r="E14" s="1"/>
      <c r="F14" s="6" t="str">
        <f t="shared" si="0"/>
        <v/>
      </c>
    </row>
    <row r="15" spans="1:8">
      <c r="B15" s="29" t="s">
        <v>33</v>
      </c>
      <c r="C15" s="1"/>
      <c r="D15" s="2"/>
      <c r="E15" s="1"/>
      <c r="F15" s="6" t="str">
        <f t="shared" si="0"/>
        <v/>
      </c>
    </row>
    <row r="16" spans="1:8">
      <c r="B16" s="29" t="s">
        <v>34</v>
      </c>
      <c r="C16" s="1"/>
      <c r="D16" s="2"/>
      <c r="E16" s="1"/>
      <c r="F16" s="6" t="str">
        <f t="shared" si="0"/>
        <v/>
      </c>
    </row>
    <row r="17" spans="2:6">
      <c r="B17" s="29" t="s">
        <v>35</v>
      </c>
      <c r="C17" s="1"/>
      <c r="D17" s="2"/>
      <c r="E17" s="1"/>
      <c r="F17" s="6" t="str">
        <f t="shared" si="0"/>
        <v/>
      </c>
    </row>
    <row r="18" spans="2:6">
      <c r="B18" s="29" t="s">
        <v>36</v>
      </c>
      <c r="C18" s="1"/>
      <c r="D18" s="7"/>
      <c r="E18" s="1"/>
      <c r="F18" s="6" t="str">
        <f t="shared" si="0"/>
        <v/>
      </c>
    </row>
    <row r="19" spans="2:6">
      <c r="B19" s="29" t="s">
        <v>37</v>
      </c>
      <c r="C19" s="1"/>
      <c r="D19" s="2"/>
      <c r="E19" s="1"/>
      <c r="F19" s="6" t="str">
        <f t="shared" si="0"/>
        <v/>
      </c>
    </row>
    <row r="20" spans="2:6">
      <c r="B20" s="29" t="s">
        <v>38</v>
      </c>
      <c r="C20" s="1"/>
      <c r="D20" s="2"/>
      <c r="E20" s="1"/>
      <c r="F20" s="6" t="str">
        <f t="shared" si="0"/>
        <v/>
      </c>
    </row>
    <row r="21" spans="2:6">
      <c r="B21" s="29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30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3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defaultColWidth="11.42578125" defaultRowHeight="14.45"/>
  <cols>
    <col min="1" max="2" width="12.7109375" customWidth="1"/>
    <col min="3" max="3" width="16.7109375" customWidth="1"/>
    <col min="4" max="4" width="13.42578125" customWidth="1"/>
    <col min="5" max="5" width="15.7109375" customWidth="1"/>
    <col min="6" max="6" width="23.570312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  <c r="H1" s="22"/>
    </row>
    <row r="2" spans="1:8">
      <c r="A2" s="103" t="s">
        <v>16</v>
      </c>
      <c r="B2" s="103"/>
      <c r="C2" s="108"/>
      <c r="D2" s="108"/>
      <c r="E2" s="108"/>
      <c r="F2" s="108"/>
      <c r="G2" s="108"/>
      <c r="H2" s="22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  <c r="H3" s="22"/>
    </row>
    <row r="4" spans="1:8">
      <c r="A4" s="103" t="s">
        <v>18</v>
      </c>
      <c r="B4" s="103"/>
      <c r="C4" s="108"/>
      <c r="D4" s="108"/>
      <c r="E4" s="108"/>
      <c r="F4" s="108"/>
      <c r="G4" s="108"/>
      <c r="H4" s="22"/>
    </row>
    <row r="5" spans="1:8">
      <c r="A5" s="103" t="s">
        <v>20</v>
      </c>
      <c r="B5" s="103"/>
      <c r="C5" s="108"/>
      <c r="D5" s="108"/>
      <c r="E5" s="108"/>
      <c r="F5" s="108"/>
      <c r="G5" s="108"/>
      <c r="H5" s="22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21.75" customHeight="1">
      <c r="A7" s="23"/>
      <c r="B7" s="23"/>
      <c r="C7" s="105" t="s">
        <v>23</v>
      </c>
      <c r="D7" s="105"/>
      <c r="E7" s="105"/>
      <c r="F7" s="105"/>
      <c r="G7" s="42"/>
      <c r="H7" s="42"/>
    </row>
    <row r="8" spans="1:8" ht="18.75" customHeight="1">
      <c r="C8" s="105"/>
      <c r="D8" s="105"/>
      <c r="E8" s="105"/>
      <c r="F8" s="105"/>
      <c r="G8" s="42"/>
      <c r="H8" s="42"/>
    </row>
    <row r="10" spans="1:8" ht="29.45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28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29" t="s">
        <v>30</v>
      </c>
      <c r="C12" s="1"/>
      <c r="D12" s="2"/>
      <c r="E12" s="1"/>
      <c r="F12" s="6" t="str">
        <f t="shared" si="0"/>
        <v/>
      </c>
    </row>
    <row r="13" spans="1:8">
      <c r="B13" s="29" t="s">
        <v>31</v>
      </c>
      <c r="C13" s="1"/>
      <c r="D13" s="2"/>
      <c r="E13" s="1"/>
      <c r="F13" s="6" t="str">
        <f t="shared" si="0"/>
        <v/>
      </c>
    </row>
    <row r="14" spans="1:8">
      <c r="B14" s="29" t="s">
        <v>32</v>
      </c>
      <c r="C14" s="1"/>
      <c r="D14" s="2"/>
      <c r="E14" s="1"/>
      <c r="F14" s="6" t="str">
        <f t="shared" si="0"/>
        <v/>
      </c>
    </row>
    <row r="15" spans="1:8">
      <c r="B15" s="29" t="s">
        <v>33</v>
      </c>
      <c r="C15" s="1"/>
      <c r="D15" s="2"/>
      <c r="E15" s="1"/>
      <c r="F15" s="6" t="str">
        <f t="shared" si="0"/>
        <v/>
      </c>
    </row>
    <row r="16" spans="1:8">
      <c r="B16" s="29" t="s">
        <v>34</v>
      </c>
      <c r="C16" s="1"/>
      <c r="D16" s="2"/>
      <c r="E16" s="1"/>
      <c r="F16" s="6" t="str">
        <f t="shared" si="0"/>
        <v/>
      </c>
    </row>
    <row r="17" spans="2:6">
      <c r="B17" s="29" t="s">
        <v>35</v>
      </c>
      <c r="C17" s="1"/>
      <c r="D17" s="2"/>
      <c r="E17" s="1"/>
      <c r="F17" s="6" t="str">
        <f t="shared" si="0"/>
        <v/>
      </c>
    </row>
    <row r="18" spans="2:6">
      <c r="B18" s="29" t="s">
        <v>36</v>
      </c>
      <c r="C18" s="1"/>
      <c r="D18" s="7"/>
      <c r="E18" s="1"/>
      <c r="F18" s="6" t="str">
        <f t="shared" si="0"/>
        <v/>
      </c>
    </row>
    <row r="19" spans="2:6">
      <c r="B19" s="29" t="s">
        <v>37</v>
      </c>
      <c r="C19" s="1"/>
      <c r="D19" s="2"/>
      <c r="E19" s="1"/>
      <c r="F19" s="6" t="str">
        <f t="shared" si="0"/>
        <v/>
      </c>
    </row>
    <row r="20" spans="2:6">
      <c r="B20" s="29" t="s">
        <v>38</v>
      </c>
      <c r="C20" s="1"/>
      <c r="D20" s="2"/>
      <c r="E20" s="1"/>
      <c r="F20" s="6" t="str">
        <f t="shared" si="0"/>
        <v/>
      </c>
    </row>
    <row r="21" spans="2:6">
      <c r="B21" s="29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30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3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2" width="12.7109375" customWidth="1"/>
    <col min="3" max="3" width="14.85546875" customWidth="1"/>
    <col min="4" max="4" width="14.28515625" customWidth="1"/>
    <col min="5" max="5" width="12.85546875" customWidth="1"/>
    <col min="6" max="6" width="24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</row>
    <row r="2" spans="1:8">
      <c r="A2" s="103" t="s">
        <v>16</v>
      </c>
      <c r="B2" s="103"/>
      <c r="C2" s="108"/>
      <c r="D2" s="108"/>
      <c r="E2" s="108"/>
      <c r="F2" s="108"/>
      <c r="G2" s="108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</row>
    <row r="4" spans="1:8">
      <c r="A4" s="103" t="s">
        <v>18</v>
      </c>
      <c r="B4" s="103"/>
      <c r="C4" s="108"/>
      <c r="D4" s="108"/>
      <c r="E4" s="108"/>
      <c r="F4" s="108"/>
      <c r="G4" s="108"/>
    </row>
    <row r="5" spans="1:8">
      <c r="A5" s="103" t="s">
        <v>20</v>
      </c>
      <c r="B5" s="103"/>
      <c r="C5" s="108"/>
      <c r="D5" s="108"/>
      <c r="E5" s="108"/>
      <c r="F5" s="108"/>
      <c r="G5" s="108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6.5" customHeight="1">
      <c r="A7" s="23"/>
      <c r="B7" s="23"/>
      <c r="C7" s="104" t="s">
        <v>23</v>
      </c>
      <c r="D7" s="104"/>
      <c r="E7" s="104"/>
      <c r="F7" s="104"/>
      <c r="G7" s="104"/>
      <c r="H7" s="42"/>
    </row>
    <row r="8" spans="1:8" ht="18.75" customHeight="1">
      <c r="C8" s="105"/>
      <c r="D8" s="105"/>
      <c r="E8" s="105"/>
      <c r="F8" s="105"/>
      <c r="G8" s="105"/>
      <c r="H8" s="42"/>
    </row>
    <row r="10" spans="1:8" ht="39" customHeight="1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28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29" t="s">
        <v>30</v>
      </c>
      <c r="C12" s="1"/>
      <c r="D12" s="2"/>
      <c r="E12" s="1"/>
      <c r="F12" s="6" t="str">
        <f t="shared" si="0"/>
        <v/>
      </c>
    </row>
    <row r="13" spans="1:8">
      <c r="B13" s="29" t="s">
        <v>31</v>
      </c>
      <c r="C13" s="1"/>
      <c r="D13" s="2"/>
      <c r="E13" s="1"/>
      <c r="F13" s="6" t="str">
        <f t="shared" si="0"/>
        <v/>
      </c>
    </row>
    <row r="14" spans="1:8">
      <c r="B14" s="29" t="s">
        <v>32</v>
      </c>
      <c r="C14" s="1"/>
      <c r="D14" s="2"/>
      <c r="E14" s="1"/>
      <c r="F14" s="6" t="str">
        <f t="shared" si="0"/>
        <v/>
      </c>
    </row>
    <row r="15" spans="1:8">
      <c r="B15" s="29" t="s">
        <v>33</v>
      </c>
      <c r="C15" s="1"/>
      <c r="D15" s="2"/>
      <c r="E15" s="1"/>
      <c r="F15" s="6" t="str">
        <f t="shared" si="0"/>
        <v/>
      </c>
    </row>
    <row r="16" spans="1:8">
      <c r="B16" s="29" t="s">
        <v>34</v>
      </c>
      <c r="C16" s="1"/>
      <c r="D16" s="2"/>
      <c r="E16" s="1"/>
      <c r="F16" s="6" t="str">
        <f t="shared" si="0"/>
        <v/>
      </c>
    </row>
    <row r="17" spans="2:6">
      <c r="B17" s="29" t="s">
        <v>35</v>
      </c>
      <c r="C17" s="1"/>
      <c r="D17" s="2"/>
      <c r="E17" s="1"/>
      <c r="F17" s="6" t="str">
        <f t="shared" si="0"/>
        <v/>
      </c>
    </row>
    <row r="18" spans="2:6">
      <c r="B18" s="29" t="s">
        <v>36</v>
      </c>
      <c r="C18" s="1"/>
      <c r="D18" s="7"/>
      <c r="E18" s="1"/>
      <c r="F18" s="6" t="str">
        <f t="shared" si="0"/>
        <v/>
      </c>
    </row>
    <row r="19" spans="2:6">
      <c r="B19" s="29" t="s">
        <v>37</v>
      </c>
      <c r="C19" s="1"/>
      <c r="D19" s="2"/>
      <c r="E19" s="1"/>
      <c r="F19" s="6" t="str">
        <f t="shared" si="0"/>
        <v/>
      </c>
    </row>
    <row r="20" spans="2:6">
      <c r="B20" s="29" t="s">
        <v>38</v>
      </c>
      <c r="C20" s="1"/>
      <c r="D20" s="2"/>
      <c r="E20" s="1"/>
      <c r="F20" s="6" t="str">
        <f t="shared" si="0"/>
        <v/>
      </c>
    </row>
    <row r="21" spans="2:6">
      <c r="B21" s="29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30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3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2" width="12.7109375" customWidth="1"/>
    <col min="3" max="3" width="12.5703125" customWidth="1"/>
    <col min="4" max="4" width="14.5703125" customWidth="1"/>
    <col min="5" max="5" width="15.7109375" customWidth="1"/>
    <col min="6" max="6" width="22.570312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</row>
    <row r="2" spans="1:8">
      <c r="A2" s="103" t="s">
        <v>16</v>
      </c>
      <c r="B2" s="103"/>
      <c r="C2" s="108"/>
      <c r="D2" s="108"/>
      <c r="E2" s="108"/>
      <c r="F2" s="108"/>
      <c r="G2" s="108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</row>
    <row r="4" spans="1:8">
      <c r="A4" s="103" t="s">
        <v>18</v>
      </c>
      <c r="B4" s="103"/>
      <c r="C4" s="108"/>
      <c r="D4" s="108"/>
      <c r="E4" s="108"/>
      <c r="F4" s="108"/>
      <c r="G4" s="108"/>
    </row>
    <row r="5" spans="1:8">
      <c r="A5" s="103" t="s">
        <v>20</v>
      </c>
      <c r="B5" s="103"/>
      <c r="C5" s="108"/>
      <c r="D5" s="108"/>
      <c r="E5" s="108"/>
      <c r="F5" s="108"/>
      <c r="G5" s="108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6.5" customHeight="1">
      <c r="A7" s="23"/>
      <c r="B7" s="23"/>
      <c r="C7" s="104" t="s">
        <v>23</v>
      </c>
      <c r="D7" s="104"/>
      <c r="E7" s="104"/>
      <c r="F7" s="104"/>
      <c r="G7" s="104"/>
      <c r="H7" s="42"/>
    </row>
    <row r="8" spans="1:8" ht="15" customHeight="1">
      <c r="C8" s="105"/>
      <c r="D8" s="105"/>
      <c r="E8" s="105"/>
      <c r="F8" s="105"/>
      <c r="G8" s="105"/>
      <c r="H8" s="42"/>
    </row>
    <row r="10" spans="1:8" ht="42" customHeight="1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43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44" t="s">
        <v>30</v>
      </c>
      <c r="C12" s="1"/>
      <c r="D12" s="2"/>
      <c r="E12" s="1"/>
      <c r="F12" s="6" t="str">
        <f t="shared" si="0"/>
        <v/>
      </c>
    </row>
    <row r="13" spans="1:8">
      <c r="B13" s="44" t="s">
        <v>31</v>
      </c>
      <c r="C13" s="1"/>
      <c r="D13" s="2"/>
      <c r="E13" s="1"/>
      <c r="F13" s="6" t="str">
        <f t="shared" si="0"/>
        <v/>
      </c>
    </row>
    <row r="14" spans="1:8">
      <c r="B14" s="44" t="s">
        <v>32</v>
      </c>
      <c r="C14" s="1"/>
      <c r="D14" s="2"/>
      <c r="E14" s="1"/>
      <c r="F14" s="6" t="str">
        <f t="shared" si="0"/>
        <v/>
      </c>
    </row>
    <row r="15" spans="1:8">
      <c r="B15" s="44" t="s">
        <v>33</v>
      </c>
      <c r="C15" s="1"/>
      <c r="D15" s="2"/>
      <c r="E15" s="1"/>
      <c r="F15" s="6" t="str">
        <f t="shared" si="0"/>
        <v/>
      </c>
    </row>
    <row r="16" spans="1:8">
      <c r="B16" s="44" t="s">
        <v>34</v>
      </c>
      <c r="C16" s="1"/>
      <c r="D16" s="2"/>
      <c r="E16" s="1"/>
      <c r="F16" s="6" t="str">
        <f t="shared" si="0"/>
        <v/>
      </c>
    </row>
    <row r="17" spans="2:6">
      <c r="B17" s="44" t="s">
        <v>35</v>
      </c>
      <c r="C17" s="1"/>
      <c r="D17" s="2"/>
      <c r="E17" s="1"/>
      <c r="F17" s="6" t="str">
        <f t="shared" si="0"/>
        <v/>
      </c>
    </row>
    <row r="18" spans="2:6">
      <c r="B18" s="44" t="s">
        <v>36</v>
      </c>
      <c r="C18" s="1"/>
      <c r="D18" s="7"/>
      <c r="E18" s="1"/>
      <c r="F18" s="6" t="str">
        <f t="shared" si="0"/>
        <v/>
      </c>
    </row>
    <row r="19" spans="2:6">
      <c r="B19" s="44" t="s">
        <v>37</v>
      </c>
      <c r="C19" s="1"/>
      <c r="D19" s="2"/>
      <c r="E19" s="1"/>
      <c r="F19" s="6" t="str">
        <f t="shared" si="0"/>
        <v/>
      </c>
    </row>
    <row r="20" spans="2:6">
      <c r="B20" s="44" t="s">
        <v>38</v>
      </c>
      <c r="C20" s="1"/>
      <c r="D20" s="2"/>
      <c r="E20" s="1"/>
      <c r="F20" s="6" t="str">
        <f t="shared" si="0"/>
        <v/>
      </c>
    </row>
    <row r="21" spans="2:6">
      <c r="B21" s="44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45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3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2" width="12.7109375" customWidth="1"/>
    <col min="3" max="3" width="14" customWidth="1"/>
    <col min="4" max="4" width="14.28515625" customWidth="1"/>
    <col min="5" max="5" width="15.7109375" customWidth="1"/>
    <col min="6" max="6" width="22.8554687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</row>
    <row r="2" spans="1:8">
      <c r="A2" s="103" t="s">
        <v>16</v>
      </c>
      <c r="B2" s="103"/>
      <c r="C2" s="107"/>
      <c r="D2" s="107"/>
      <c r="E2" s="107"/>
      <c r="F2" s="107"/>
      <c r="G2" s="107"/>
    </row>
    <row r="3" spans="1:8">
      <c r="A3" s="103" t="s">
        <v>17</v>
      </c>
      <c r="B3" s="103"/>
      <c r="C3" s="19">
        <f>IF('Datos Generales'!J22="","",'Datos Generales'!J22)</f>
        <v>2024</v>
      </c>
      <c r="D3" s="19"/>
      <c r="E3" s="19"/>
      <c r="F3" s="19"/>
      <c r="G3" s="19"/>
    </row>
    <row r="4" spans="1:8">
      <c r="A4" s="103" t="s">
        <v>18</v>
      </c>
      <c r="B4" s="103"/>
      <c r="C4" s="109"/>
      <c r="D4" s="109"/>
      <c r="E4" s="109"/>
      <c r="F4" s="109"/>
      <c r="G4" s="109"/>
    </row>
    <row r="5" spans="1:8">
      <c r="A5" s="103" t="s">
        <v>20</v>
      </c>
      <c r="B5" s="103"/>
      <c r="C5" s="108"/>
      <c r="D5" s="108"/>
      <c r="E5" s="108"/>
      <c r="F5" s="108"/>
      <c r="G5" s="108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6.5" customHeight="1">
      <c r="A7" s="23"/>
      <c r="B7" s="23"/>
      <c r="C7" s="104" t="s">
        <v>23</v>
      </c>
      <c r="D7" s="104"/>
      <c r="E7" s="104"/>
      <c r="F7" s="104"/>
      <c r="G7" s="104"/>
      <c r="H7" s="42"/>
    </row>
    <row r="8" spans="1:8" ht="15.75" customHeight="1">
      <c r="C8" s="105"/>
      <c r="D8" s="105"/>
      <c r="E8" s="105"/>
      <c r="F8" s="105"/>
      <c r="G8" s="105"/>
      <c r="H8" s="42"/>
    </row>
    <row r="10" spans="1:8" ht="36" customHeight="1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43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44" t="s">
        <v>30</v>
      </c>
      <c r="C12" s="1"/>
      <c r="D12" s="2"/>
      <c r="E12" s="1"/>
      <c r="F12" s="6" t="str">
        <f t="shared" si="0"/>
        <v/>
      </c>
    </row>
    <row r="13" spans="1:8">
      <c r="B13" s="44" t="s">
        <v>31</v>
      </c>
      <c r="C13" s="1"/>
      <c r="D13" s="2"/>
      <c r="E13" s="1"/>
      <c r="F13" s="6" t="str">
        <f t="shared" si="0"/>
        <v/>
      </c>
    </row>
    <row r="14" spans="1:8">
      <c r="B14" s="44" t="s">
        <v>32</v>
      </c>
      <c r="C14" s="1"/>
      <c r="D14" s="2"/>
      <c r="E14" s="1"/>
      <c r="F14" s="6" t="str">
        <f t="shared" si="0"/>
        <v/>
      </c>
    </row>
    <row r="15" spans="1:8">
      <c r="B15" s="44" t="s">
        <v>33</v>
      </c>
      <c r="C15" s="1"/>
      <c r="D15" s="2"/>
      <c r="E15" s="1"/>
      <c r="F15" s="6" t="str">
        <f t="shared" si="0"/>
        <v/>
      </c>
    </row>
    <row r="16" spans="1:8">
      <c r="B16" s="44" t="s">
        <v>34</v>
      </c>
      <c r="C16" s="1"/>
      <c r="D16" s="2"/>
      <c r="E16" s="1"/>
      <c r="F16" s="6" t="str">
        <f t="shared" si="0"/>
        <v/>
      </c>
    </row>
    <row r="17" spans="2:6">
      <c r="B17" s="44" t="s">
        <v>35</v>
      </c>
      <c r="C17" s="1"/>
      <c r="D17" s="2"/>
      <c r="E17" s="1"/>
      <c r="F17" s="6" t="str">
        <f t="shared" si="0"/>
        <v/>
      </c>
    </row>
    <row r="18" spans="2:6">
      <c r="B18" s="44" t="s">
        <v>36</v>
      </c>
      <c r="C18" s="17"/>
      <c r="D18" s="7"/>
      <c r="E18" s="1"/>
      <c r="F18" s="6" t="str">
        <f t="shared" si="0"/>
        <v/>
      </c>
    </row>
    <row r="19" spans="2:6">
      <c r="B19" s="44" t="s">
        <v>37</v>
      </c>
      <c r="C19" s="1"/>
      <c r="D19" s="2"/>
      <c r="E19" s="1"/>
      <c r="F19" s="6" t="str">
        <f t="shared" si="0"/>
        <v/>
      </c>
    </row>
    <row r="20" spans="2:6">
      <c r="B20" s="44" t="s">
        <v>38</v>
      </c>
      <c r="C20" s="1"/>
      <c r="D20" s="2"/>
      <c r="E20" s="1"/>
      <c r="F20" s="6" t="str">
        <f t="shared" si="0"/>
        <v/>
      </c>
    </row>
    <row r="21" spans="2:6">
      <c r="B21" s="44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45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3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defaultColWidth="11.42578125" defaultRowHeight="14.45"/>
  <cols>
    <col min="1" max="2" width="12.7109375" customWidth="1"/>
    <col min="3" max="3" width="13.7109375" customWidth="1"/>
    <col min="4" max="4" width="14" customWidth="1"/>
    <col min="5" max="5" width="15.7109375" customWidth="1"/>
    <col min="6" max="6" width="22.570312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</row>
    <row r="2" spans="1:8">
      <c r="A2" s="103" t="s">
        <v>16</v>
      </c>
      <c r="B2" s="103"/>
      <c r="C2" s="107"/>
      <c r="D2" s="107"/>
      <c r="E2" s="107"/>
      <c r="F2" s="107"/>
      <c r="G2" s="107"/>
    </row>
    <row r="3" spans="1:8">
      <c r="A3" s="103" t="s">
        <v>17</v>
      </c>
      <c r="B3" s="103"/>
      <c r="C3" s="18">
        <f>IF('Datos Generales'!J22="","",'Datos Generales'!J22)</f>
        <v>2024</v>
      </c>
      <c r="D3" s="18"/>
      <c r="E3" s="18"/>
      <c r="F3" s="18"/>
      <c r="G3" s="18"/>
    </row>
    <row r="4" spans="1:8">
      <c r="A4" s="103" t="s">
        <v>18</v>
      </c>
      <c r="B4" s="103"/>
      <c r="C4" s="107"/>
      <c r="D4" s="107"/>
      <c r="E4" s="107"/>
      <c r="F4" s="107"/>
      <c r="G4" s="107"/>
    </row>
    <row r="5" spans="1:8">
      <c r="A5" s="103" t="s">
        <v>20</v>
      </c>
      <c r="B5" s="103"/>
      <c r="C5" s="107"/>
      <c r="D5" s="107"/>
      <c r="E5" s="107"/>
      <c r="F5" s="107"/>
      <c r="G5" s="107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8" customHeight="1">
      <c r="A7" s="23"/>
      <c r="B7" s="23"/>
      <c r="C7" s="104" t="s">
        <v>23</v>
      </c>
      <c r="D7" s="104"/>
      <c r="E7" s="104"/>
      <c r="F7" s="104"/>
      <c r="G7" s="104"/>
      <c r="H7" s="42"/>
    </row>
    <row r="8" spans="1:8" ht="15.75" customHeight="1">
      <c r="C8" s="105"/>
      <c r="D8" s="105"/>
      <c r="E8" s="105"/>
      <c r="F8" s="105"/>
      <c r="G8" s="105"/>
      <c r="H8" s="42"/>
    </row>
    <row r="10" spans="1:8" ht="37.5" customHeight="1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43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44" t="s">
        <v>30</v>
      </c>
      <c r="C12" s="1"/>
      <c r="D12" s="2"/>
      <c r="E12" s="1"/>
      <c r="F12" s="6" t="str">
        <f t="shared" si="0"/>
        <v/>
      </c>
    </row>
    <row r="13" spans="1:8">
      <c r="B13" s="44" t="s">
        <v>31</v>
      </c>
      <c r="C13" s="1"/>
      <c r="D13" s="2"/>
      <c r="E13" s="1"/>
      <c r="F13" s="6" t="str">
        <f t="shared" si="0"/>
        <v/>
      </c>
    </row>
    <row r="14" spans="1:8">
      <c r="B14" s="44" t="s">
        <v>32</v>
      </c>
      <c r="C14" s="1"/>
      <c r="D14" s="2"/>
      <c r="E14" s="1"/>
      <c r="F14" s="6" t="str">
        <f t="shared" si="0"/>
        <v/>
      </c>
    </row>
    <row r="15" spans="1:8">
      <c r="B15" s="44" t="s">
        <v>33</v>
      </c>
      <c r="C15" s="1"/>
      <c r="D15" s="2"/>
      <c r="E15" s="1"/>
      <c r="F15" s="6" t="str">
        <f t="shared" si="0"/>
        <v/>
      </c>
    </row>
    <row r="16" spans="1:8">
      <c r="B16" s="44" t="s">
        <v>34</v>
      </c>
      <c r="C16" s="1"/>
      <c r="D16" s="2"/>
      <c r="E16" s="1"/>
      <c r="F16" s="6" t="str">
        <f t="shared" si="0"/>
        <v/>
      </c>
    </row>
    <row r="17" spans="2:6">
      <c r="B17" s="44" t="s">
        <v>35</v>
      </c>
      <c r="C17" s="1"/>
      <c r="D17" s="2"/>
      <c r="E17" s="1"/>
      <c r="F17" s="6" t="str">
        <f t="shared" si="0"/>
        <v/>
      </c>
    </row>
    <row r="18" spans="2:6">
      <c r="B18" s="44" t="s">
        <v>36</v>
      </c>
      <c r="C18" s="1"/>
      <c r="D18" s="7"/>
      <c r="E18" s="1"/>
      <c r="F18" s="6" t="str">
        <f t="shared" si="0"/>
        <v/>
      </c>
    </row>
    <row r="19" spans="2:6">
      <c r="B19" s="44" t="s">
        <v>37</v>
      </c>
      <c r="C19" s="1"/>
      <c r="D19" s="2"/>
      <c r="E19" s="1"/>
      <c r="F19" s="6" t="str">
        <f t="shared" si="0"/>
        <v/>
      </c>
    </row>
    <row r="20" spans="2:6">
      <c r="B20" s="44" t="s">
        <v>38</v>
      </c>
      <c r="C20" s="1"/>
      <c r="D20" s="2"/>
      <c r="E20" s="1"/>
      <c r="F20" s="6" t="str">
        <f t="shared" si="0"/>
        <v/>
      </c>
    </row>
    <row r="21" spans="2:6">
      <c r="B21" s="44" t="s">
        <v>39</v>
      </c>
      <c r="C21" s="8"/>
      <c r="D21" s="9"/>
      <c r="E21" s="8"/>
      <c r="F21" s="6" t="str">
        <f t="shared" si="0"/>
        <v/>
      </c>
    </row>
    <row r="22" spans="2:6" ht="15" thickBot="1">
      <c r="B22" s="45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3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defaultColWidth="11.42578125" defaultRowHeight="14.45"/>
  <cols>
    <col min="1" max="2" width="12.7109375" customWidth="1"/>
    <col min="3" max="4" width="13.5703125" customWidth="1"/>
    <col min="5" max="5" width="15.7109375" customWidth="1"/>
    <col min="6" max="6" width="23.5703125" customWidth="1"/>
  </cols>
  <sheetData>
    <row r="1" spans="1:8">
      <c r="A1" s="103" t="s">
        <v>46</v>
      </c>
      <c r="B1" s="103"/>
      <c r="C1" s="107" t="str">
        <f>IF('Datos Generales'!I11="","",'Datos Generales'!I11)</f>
        <v>Imprenta Nacional</v>
      </c>
      <c r="D1" s="107"/>
      <c r="E1" s="107"/>
      <c r="F1" s="107"/>
      <c r="G1" s="107"/>
    </row>
    <row r="2" spans="1:8">
      <c r="A2" s="103" t="s">
        <v>16</v>
      </c>
      <c r="B2" s="103"/>
      <c r="C2" s="107"/>
      <c r="D2" s="107"/>
      <c r="E2" s="107"/>
      <c r="F2" s="107"/>
      <c r="G2" s="107"/>
    </row>
    <row r="3" spans="1:8">
      <c r="A3" s="103" t="s">
        <v>17</v>
      </c>
      <c r="B3" s="103"/>
      <c r="C3" s="107">
        <f>IF('Datos Generales'!J22="","",'Datos Generales'!J22)</f>
        <v>2024</v>
      </c>
      <c r="D3" s="107"/>
      <c r="E3" s="107"/>
      <c r="F3" s="107"/>
      <c r="G3" s="107"/>
    </row>
    <row r="4" spans="1:8">
      <c r="A4" s="103" t="s">
        <v>18</v>
      </c>
      <c r="B4" s="103"/>
      <c r="C4" s="107"/>
      <c r="D4" s="107"/>
      <c r="E4" s="107"/>
      <c r="F4" s="107"/>
      <c r="G4" s="107"/>
    </row>
    <row r="5" spans="1:8">
      <c r="A5" s="103" t="s">
        <v>20</v>
      </c>
      <c r="B5" s="103"/>
      <c r="C5" s="107"/>
      <c r="D5" s="107"/>
      <c r="E5" s="107"/>
      <c r="F5" s="107"/>
      <c r="G5" s="107"/>
    </row>
    <row r="6" spans="1:8">
      <c r="A6" s="103" t="s">
        <v>21</v>
      </c>
      <c r="B6" s="103"/>
      <c r="C6" s="108"/>
      <c r="D6" s="108"/>
      <c r="E6" s="108"/>
      <c r="F6" s="108"/>
      <c r="G6" s="108"/>
      <c r="H6" s="22"/>
    </row>
    <row r="7" spans="1:8" ht="18.75" customHeight="1">
      <c r="A7" s="23"/>
      <c r="B7" s="23"/>
      <c r="C7" s="104" t="s">
        <v>23</v>
      </c>
      <c r="D7" s="104"/>
      <c r="E7" s="104"/>
      <c r="F7" s="104"/>
      <c r="G7" s="104"/>
      <c r="H7" s="42"/>
    </row>
    <row r="8" spans="1:8" ht="15.75" customHeight="1">
      <c r="C8" s="105"/>
      <c r="D8" s="105"/>
      <c r="E8" s="105"/>
      <c r="F8" s="105"/>
      <c r="G8" s="105"/>
      <c r="H8" s="42"/>
    </row>
    <row r="10" spans="1:8" ht="29.45" thickBot="1">
      <c r="B10" s="25" t="s">
        <v>24</v>
      </c>
      <c r="C10" s="26" t="s">
        <v>44</v>
      </c>
      <c r="D10" s="26" t="s">
        <v>26</v>
      </c>
      <c r="E10" s="26" t="s">
        <v>27</v>
      </c>
      <c r="F10" s="27" t="s">
        <v>45</v>
      </c>
    </row>
    <row r="11" spans="1:8">
      <c r="B11" s="43" t="s">
        <v>29</v>
      </c>
      <c r="C11" s="3"/>
      <c r="D11" s="4"/>
      <c r="E11" s="3"/>
      <c r="F11" s="5" t="str">
        <f t="shared" ref="F11:F22" si="0">IF(C11=0,"",C11/E11)</f>
        <v/>
      </c>
    </row>
    <row r="12" spans="1:8">
      <c r="B12" s="44" t="s">
        <v>30</v>
      </c>
      <c r="C12" s="1"/>
      <c r="D12" s="2"/>
      <c r="E12" s="1"/>
      <c r="F12" s="6" t="str">
        <f t="shared" si="0"/>
        <v/>
      </c>
    </row>
    <row r="13" spans="1:8">
      <c r="B13" s="44" t="s">
        <v>31</v>
      </c>
      <c r="C13" s="1"/>
      <c r="D13" s="2"/>
      <c r="E13" s="1"/>
      <c r="F13" s="6" t="str">
        <f t="shared" si="0"/>
        <v/>
      </c>
    </row>
    <row r="14" spans="1:8">
      <c r="B14" s="44" t="s">
        <v>32</v>
      </c>
      <c r="C14" s="1"/>
      <c r="D14" s="2"/>
      <c r="E14" s="1"/>
      <c r="F14" s="6" t="str">
        <f t="shared" si="0"/>
        <v/>
      </c>
    </row>
    <row r="15" spans="1:8">
      <c r="B15" s="44" t="s">
        <v>33</v>
      </c>
      <c r="C15" s="1"/>
      <c r="D15" s="2"/>
      <c r="E15" s="1"/>
      <c r="F15" s="6" t="str">
        <f t="shared" si="0"/>
        <v/>
      </c>
    </row>
    <row r="16" spans="1:8">
      <c r="B16" s="44" t="s">
        <v>34</v>
      </c>
      <c r="C16" s="1"/>
      <c r="D16" s="2"/>
      <c r="E16" s="1"/>
      <c r="F16" s="6" t="str">
        <f t="shared" si="0"/>
        <v/>
      </c>
    </row>
    <row r="17" spans="2:6">
      <c r="B17" s="44" t="s">
        <v>35</v>
      </c>
      <c r="C17" s="1"/>
      <c r="D17" s="2"/>
      <c r="E17" s="1"/>
      <c r="F17" s="6" t="str">
        <f t="shared" si="0"/>
        <v/>
      </c>
    </row>
    <row r="18" spans="2:6">
      <c r="B18" s="44" t="s">
        <v>36</v>
      </c>
      <c r="C18" s="1"/>
      <c r="D18" s="7"/>
      <c r="E18" s="1"/>
      <c r="F18" s="6" t="str">
        <f t="shared" si="0"/>
        <v/>
      </c>
    </row>
    <row r="19" spans="2:6">
      <c r="B19" s="44" t="s">
        <v>37</v>
      </c>
      <c r="C19" s="1"/>
      <c r="D19" s="2"/>
      <c r="E19" s="1"/>
      <c r="F19" s="6" t="str">
        <f t="shared" si="0"/>
        <v/>
      </c>
    </row>
    <row r="20" spans="2:6">
      <c r="B20" s="44" t="s">
        <v>38</v>
      </c>
      <c r="C20" s="1"/>
      <c r="D20" s="2"/>
      <c r="E20" s="1"/>
      <c r="F20" s="6" t="str">
        <f t="shared" si="0"/>
        <v/>
      </c>
    </row>
    <row r="21" spans="2:6">
      <c r="B21" s="44" t="s">
        <v>39</v>
      </c>
      <c r="C21" s="8"/>
      <c r="D21" s="9"/>
      <c r="E21" s="8"/>
      <c r="F21" s="6" t="str">
        <f>IF(C21=0,"",C21/E21)</f>
        <v/>
      </c>
    </row>
    <row r="22" spans="2:6" ht="15" thickBot="1">
      <c r="B22" s="45" t="s">
        <v>40</v>
      </c>
      <c r="C22" s="10"/>
      <c r="D22" s="11"/>
      <c r="E22" s="10"/>
      <c r="F22" s="12" t="str">
        <f t="shared" si="0"/>
        <v/>
      </c>
    </row>
    <row r="23" spans="2:6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6" t="s">
        <v>42</v>
      </c>
      <c r="F23" s="13" t="s">
        <v>42</v>
      </c>
    </row>
    <row r="24" spans="2:6" ht="15" thickBot="1">
      <c r="B24" s="37" t="s">
        <v>43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3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defaultColWidth="11.42578125" defaultRowHeight="14.4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>
      <c r="A2" s="116" t="s">
        <v>47</v>
      </c>
      <c r="B2" s="116"/>
      <c r="C2" s="114" t="str">
        <f>IF('Datos Generales'!I11="","",'Datos Generales'!I11)</f>
        <v>Imprenta Nacional</v>
      </c>
      <c r="D2" s="114"/>
      <c r="E2" s="114"/>
      <c r="F2" s="114"/>
    </row>
    <row r="3" spans="1:6">
      <c r="A3" s="116" t="s">
        <v>48</v>
      </c>
      <c r="B3" s="116"/>
      <c r="C3" s="115"/>
      <c r="D3" s="115"/>
      <c r="E3" s="115"/>
      <c r="F3" s="115"/>
    </row>
    <row r="4" spans="1:6">
      <c r="A4" s="55"/>
      <c r="B4" s="55"/>
      <c r="C4" s="56"/>
      <c r="D4" s="56"/>
      <c r="E4" s="56"/>
      <c r="F4" s="56"/>
    </row>
    <row r="5" spans="1:6" ht="15" thickBot="1"/>
    <row r="6" spans="1:6">
      <c r="A6" s="110" t="s">
        <v>49</v>
      </c>
      <c r="B6" s="111"/>
      <c r="C6" s="111"/>
      <c r="D6" s="112"/>
      <c r="E6" s="113"/>
    </row>
    <row r="7" spans="1:6" ht="50.25" customHeight="1" thickBot="1">
      <c r="A7" s="57" t="s">
        <v>50</v>
      </c>
      <c r="B7" s="58" t="s">
        <v>51</v>
      </c>
      <c r="C7" s="58" t="s">
        <v>52</v>
      </c>
      <c r="D7" s="59" t="s">
        <v>53</v>
      </c>
      <c r="E7" s="60" t="s">
        <v>54</v>
      </c>
    </row>
    <row r="8" spans="1:6">
      <c r="A8" s="78" t="str">
        <f>IF('edificio 1'!$C$2="","",'edificio 1'!$C$2)</f>
        <v>Imprenta Nacional</v>
      </c>
      <c r="B8" s="79">
        <f>'edificio 1'!C24</f>
        <v>100.25</v>
      </c>
      <c r="C8" s="80">
        <f>'edificio 1'!$D$24</f>
        <v>210776.58333333334</v>
      </c>
      <c r="D8" s="81">
        <f>'edificio 1'!E$24</f>
        <v>151</v>
      </c>
      <c r="E8" s="61">
        <f>IF(B8=" "," ",B8/D8)</f>
        <v>0.66390728476821192</v>
      </c>
    </row>
    <row r="9" spans="1:6">
      <c r="A9" s="82" t="str">
        <f>IF('edificio 2'!C2="","",'edificio 2'!C2)</f>
        <v/>
      </c>
      <c r="B9" s="83" t="str">
        <f>'edificio 2'!C24</f>
        <v xml:space="preserve"> </v>
      </c>
      <c r="C9" s="84" t="str">
        <f>'edificio 2'!$D$24</f>
        <v xml:space="preserve"> </v>
      </c>
      <c r="D9" s="85" t="str">
        <f>'edificio 2'!E$24</f>
        <v/>
      </c>
      <c r="E9" s="62" t="str">
        <f t="shared" ref="E9:E17" si="0">IF(B9=" "," ",B9/D9)</f>
        <v xml:space="preserve"> </v>
      </c>
    </row>
    <row r="10" spans="1:6">
      <c r="A10" s="82" t="str">
        <f>IF('edificio 3'!$C$2="","",'edificio 3'!$C$2)</f>
        <v/>
      </c>
      <c r="B10" s="83" t="str">
        <f>'edificio 3'!C24</f>
        <v xml:space="preserve"> </v>
      </c>
      <c r="C10" s="84" t="str">
        <f>'edificio 3'!$D$24</f>
        <v xml:space="preserve"> </v>
      </c>
      <c r="D10" s="85" t="str">
        <f>'edificio 3'!E$24</f>
        <v/>
      </c>
      <c r="E10" s="86" t="str">
        <f t="shared" si="0"/>
        <v xml:space="preserve"> </v>
      </c>
    </row>
    <row r="11" spans="1:6">
      <c r="A11" s="82" t="str">
        <f>IF('edificio 4'!$C$2="","",'edificio 4'!$C$2)</f>
        <v/>
      </c>
      <c r="B11" s="83" t="str">
        <f>'edificio 4'!$C$24</f>
        <v xml:space="preserve"> </v>
      </c>
      <c r="C11" s="84" t="str">
        <f>'edificio 4'!$D$24</f>
        <v xml:space="preserve"> </v>
      </c>
      <c r="D11" s="85" t="str">
        <f>'edificio 4'!E$24</f>
        <v/>
      </c>
      <c r="E11" s="86" t="str">
        <f t="shared" si="0"/>
        <v xml:space="preserve"> </v>
      </c>
    </row>
    <row r="12" spans="1:6">
      <c r="A12" s="82" t="str">
        <f>IF('edificio 5'!$C$2="","",'edificio 5'!$C$2)</f>
        <v/>
      </c>
      <c r="B12" s="83" t="str">
        <f>'edificio 5'!$C$24</f>
        <v xml:space="preserve"> </v>
      </c>
      <c r="C12" s="84" t="str">
        <f>'edificio 5'!$D$24</f>
        <v xml:space="preserve"> </v>
      </c>
      <c r="D12" s="85" t="str">
        <f>'edificio 5'!E$24</f>
        <v/>
      </c>
      <c r="E12" s="86" t="str">
        <f t="shared" si="0"/>
        <v xml:space="preserve"> </v>
      </c>
    </row>
    <row r="13" spans="1:6">
      <c r="A13" s="82" t="str">
        <f>IF('edificio 6'!$C$2="","",'edificio 6'!$C$2)</f>
        <v/>
      </c>
      <c r="B13" s="83" t="str">
        <f>'edificio 6'!$C$24</f>
        <v xml:space="preserve"> </v>
      </c>
      <c r="C13" s="84" t="str">
        <f>'edificio 6'!$D$24</f>
        <v xml:space="preserve"> </v>
      </c>
      <c r="D13" s="85" t="str">
        <f>'edificio 6'!E$24</f>
        <v/>
      </c>
      <c r="E13" s="86" t="str">
        <f t="shared" si="0"/>
        <v xml:space="preserve"> </v>
      </c>
    </row>
    <row r="14" spans="1:6">
      <c r="A14" s="82" t="str">
        <f>IF('edificio 7'!$C$2="","",'edificio 7'!$C$2)</f>
        <v/>
      </c>
      <c r="B14" s="83" t="str">
        <f>'edificio 7'!$C$24</f>
        <v xml:space="preserve"> </v>
      </c>
      <c r="C14" s="84" t="str">
        <f>'edificio 7'!$D$24</f>
        <v xml:space="preserve"> </v>
      </c>
      <c r="D14" s="85" t="str">
        <f>'edificio 7'!E$24</f>
        <v/>
      </c>
      <c r="E14" s="86" t="str">
        <f t="shared" si="0"/>
        <v xml:space="preserve"> </v>
      </c>
    </row>
    <row r="15" spans="1:6">
      <c r="A15" s="82" t="str">
        <f>IF('edificio 8'!$C$2="","",'edificio 8'!$C$2)</f>
        <v/>
      </c>
      <c r="B15" s="83" t="str">
        <f>'edificio 8'!$C$24</f>
        <v xml:space="preserve"> </v>
      </c>
      <c r="C15" s="84" t="str">
        <f>'edificio 8'!$D$24</f>
        <v xml:space="preserve"> </v>
      </c>
      <c r="D15" s="85" t="str">
        <f>'edificio 8'!E$24</f>
        <v/>
      </c>
      <c r="E15" s="86" t="str">
        <f t="shared" si="0"/>
        <v xml:space="preserve"> </v>
      </c>
    </row>
    <row r="16" spans="1:6">
      <c r="A16" s="82" t="str">
        <f>IF('edificio 9'!$C$2="","",'edificio 9'!$C$2)</f>
        <v/>
      </c>
      <c r="B16" s="83" t="str">
        <f>'edificio 9'!$C$24</f>
        <v xml:space="preserve"> </v>
      </c>
      <c r="C16" s="84" t="str">
        <f>'edificio 9'!$D$24</f>
        <v xml:space="preserve"> </v>
      </c>
      <c r="D16" s="85" t="str">
        <f>'edificio 9'!E$24</f>
        <v/>
      </c>
      <c r="E16" s="86" t="str">
        <f t="shared" si="0"/>
        <v xml:space="preserve"> </v>
      </c>
    </row>
    <row r="17" spans="1:5" ht="15" thickBot="1">
      <c r="A17" s="87" t="str">
        <f>IF('edificio 10'!$C$2="","",'edificio 10'!$C$2)</f>
        <v/>
      </c>
      <c r="B17" s="88" t="str">
        <f>'edificio 10'!$C$24</f>
        <v xml:space="preserve"> </v>
      </c>
      <c r="C17" s="89" t="str">
        <f>'edificio 10'!$D$24</f>
        <v xml:space="preserve"> </v>
      </c>
      <c r="D17" s="90" t="str">
        <f>'edificio 10'!E$24</f>
        <v/>
      </c>
      <c r="E17" s="91" t="str">
        <f t="shared" si="0"/>
        <v xml:space="preserve"> </v>
      </c>
    </row>
    <row r="18" spans="1:5">
      <c r="A18" s="92" t="s">
        <v>55</v>
      </c>
      <c r="B18" s="63">
        <f>SUM(B8:B17)</f>
        <v>100.25</v>
      </c>
      <c r="C18" s="64">
        <f>SUM(C8:C17)</f>
        <v>210776.58333333334</v>
      </c>
      <c r="D18" s="65">
        <f>SUM(D8:D17)</f>
        <v>151</v>
      </c>
      <c r="E18" s="66" t="s">
        <v>42</v>
      </c>
    </row>
    <row r="19" spans="1:5" ht="15" thickBot="1">
      <c r="A19" s="67" t="s">
        <v>56</v>
      </c>
      <c r="B19" s="68" t="s">
        <v>42</v>
      </c>
      <c r="C19" s="68" t="s">
        <v>42</v>
      </c>
      <c r="D19" s="68" t="s">
        <v>42</v>
      </c>
      <c r="E19" s="68">
        <f>IF(B18="","",B18/D18)</f>
        <v>0.66390728476821192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3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defaultColWidth="11.42578125" defaultRowHeight="14.4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>
      <c r="A2" s="116" t="s">
        <v>47</v>
      </c>
      <c r="B2" s="116"/>
      <c r="C2" s="114" t="str">
        <f>IF('Datos Generales'!I11="","",'Datos Generales'!I11)</f>
        <v>Imprenta Nacional</v>
      </c>
      <c r="D2" s="114"/>
      <c r="E2" s="114"/>
    </row>
    <row r="3" spans="1:5">
      <c r="A3" s="116" t="s">
        <v>17</v>
      </c>
      <c r="B3" s="116"/>
      <c r="C3" s="117"/>
      <c r="D3" s="117"/>
      <c r="E3" s="117"/>
    </row>
    <row r="4" spans="1:5" ht="15" thickBot="1"/>
    <row r="5" spans="1:5">
      <c r="A5" s="110" t="s">
        <v>57</v>
      </c>
      <c r="B5" s="111"/>
      <c r="C5" s="111"/>
      <c r="D5" s="111"/>
      <c r="E5" s="113"/>
    </row>
    <row r="6" spans="1:5" ht="43.9" thickBot="1">
      <c r="A6" s="57" t="s">
        <v>24</v>
      </c>
      <c r="B6" s="58" t="s">
        <v>58</v>
      </c>
      <c r="C6" s="58" t="s">
        <v>26</v>
      </c>
      <c r="D6" s="58" t="s">
        <v>53</v>
      </c>
      <c r="E6" s="60" t="s">
        <v>59</v>
      </c>
    </row>
    <row r="7" spans="1:5">
      <c r="A7" s="78" t="s">
        <v>60</v>
      </c>
      <c r="B7" s="79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61</v>
      </c>
      <c r="C7" s="93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124688</v>
      </c>
      <c r="D7" s="94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151</v>
      </c>
      <c r="E7" s="95">
        <f>IF(B7=" "," ",B7/D7)</f>
        <v>0.40397350993377484</v>
      </c>
    </row>
    <row r="8" spans="1:5">
      <c r="A8" s="82" t="s">
        <v>61</v>
      </c>
      <c r="B8" s="83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96</v>
      </c>
      <c r="C8" s="93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199691</v>
      </c>
      <c r="D8" s="94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151</v>
      </c>
      <c r="E8" s="86">
        <f t="shared" ref="E8:E18" si="0">IF(B8=" "," ",B8/D8)</f>
        <v>0.63576158940397354</v>
      </c>
    </row>
    <row r="9" spans="1:5">
      <c r="A9" s="82" t="s">
        <v>62</v>
      </c>
      <c r="B9" s="83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89</v>
      </c>
      <c r="C9" s="93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184591</v>
      </c>
      <c r="D9" s="94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151</v>
      </c>
      <c r="E9" s="86">
        <f t="shared" si="0"/>
        <v>0.58940397350993379</v>
      </c>
    </row>
    <row r="10" spans="1:5">
      <c r="A10" s="82" t="s">
        <v>63</v>
      </c>
      <c r="B10" s="83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88</v>
      </c>
      <c r="C10" s="93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186173</v>
      </c>
      <c r="D10" s="94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151</v>
      </c>
      <c r="E10" s="86">
        <f t="shared" si="0"/>
        <v>0.58278145695364236</v>
      </c>
    </row>
    <row r="11" spans="1:5">
      <c r="A11" s="82" t="s">
        <v>64</v>
      </c>
      <c r="B11" s="83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106</v>
      </c>
      <c r="C11" s="93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226397</v>
      </c>
      <c r="D11" s="94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151</v>
      </c>
      <c r="E11" s="86">
        <f t="shared" si="0"/>
        <v>0.70198675496688745</v>
      </c>
    </row>
    <row r="12" spans="1:5">
      <c r="A12" s="82" t="s">
        <v>65</v>
      </c>
      <c r="B12" s="83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92</v>
      </c>
      <c r="C12" s="93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196973</v>
      </c>
      <c r="D12" s="94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151</v>
      </c>
      <c r="E12" s="86">
        <f t="shared" si="0"/>
        <v>0.60927152317880795</v>
      </c>
    </row>
    <row r="13" spans="1:5">
      <c r="A13" s="82" t="s">
        <v>66</v>
      </c>
      <c r="B13" s="83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104</v>
      </c>
      <c r="C13" s="93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222473</v>
      </c>
      <c r="D13" s="94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151</v>
      </c>
      <c r="E13" s="86">
        <f t="shared" si="0"/>
        <v>0.6887417218543046</v>
      </c>
    </row>
    <row r="14" spans="1:5">
      <c r="A14" s="82" t="s">
        <v>67</v>
      </c>
      <c r="B14" s="83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99</v>
      </c>
      <c r="C14" s="93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206145</v>
      </c>
      <c r="D14" s="94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151</v>
      </c>
      <c r="E14" s="86">
        <f t="shared" si="0"/>
        <v>0.6556291390728477</v>
      </c>
    </row>
    <row r="15" spans="1:5">
      <c r="A15" s="82" t="s">
        <v>68</v>
      </c>
      <c r="B15" s="83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116</v>
      </c>
      <c r="C15" s="93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245236</v>
      </c>
      <c r="D15" s="94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151</v>
      </c>
      <c r="E15" s="86">
        <f t="shared" si="0"/>
        <v>0.76821192052980136</v>
      </c>
    </row>
    <row r="16" spans="1:5">
      <c r="A16" s="82" t="s">
        <v>69</v>
      </c>
      <c r="B16" s="83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117</v>
      </c>
      <c r="C16" s="93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244936</v>
      </c>
      <c r="D16" s="94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151</v>
      </c>
      <c r="E16" s="86">
        <f t="shared" si="0"/>
        <v>0.77483443708609268</v>
      </c>
    </row>
    <row r="17" spans="1:5">
      <c r="A17" s="82" t="s">
        <v>70</v>
      </c>
      <c r="B17" s="83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120</v>
      </c>
      <c r="C17" s="93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251400</v>
      </c>
      <c r="D17" s="94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151</v>
      </c>
      <c r="E17" s="86">
        <f t="shared" si="0"/>
        <v>0.79470198675496684</v>
      </c>
    </row>
    <row r="18" spans="1:5" ht="15" thickBot="1">
      <c r="A18" s="87" t="s">
        <v>71</v>
      </c>
      <c r="B18" s="88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115</v>
      </c>
      <c r="C18" s="93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240616</v>
      </c>
      <c r="D18" s="96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151</v>
      </c>
      <c r="E18" s="91">
        <f t="shared" si="0"/>
        <v>0.76158940397350994</v>
      </c>
    </row>
    <row r="19" spans="1:5">
      <c r="A19" s="69" t="s">
        <v>55</v>
      </c>
      <c r="B19" s="70">
        <f>SUM(B7:B18)</f>
        <v>1203</v>
      </c>
      <c r="C19" s="71">
        <f>SUM(C7:C16)</f>
        <v>2037303</v>
      </c>
      <c r="D19" s="72" t="s">
        <v>42</v>
      </c>
      <c r="E19" s="73" t="s">
        <v>42</v>
      </c>
    </row>
    <row r="20" spans="1:5" ht="15" thickBot="1">
      <c r="A20" s="74" t="s">
        <v>56</v>
      </c>
      <c r="B20" s="75">
        <f>IF(SUM(B7:B18)=" "," ",AVERAGE(B7:B18))</f>
        <v>100.25</v>
      </c>
      <c r="C20" s="76">
        <f>IF(SUM(C7:C18)=" "," ",AVERAGE(C7:C18))</f>
        <v>210776.58333333334</v>
      </c>
      <c r="D20" s="75">
        <f>AVERAGEIF(D7:D18,"&gt;0",D7:D18)</f>
        <v>151</v>
      </c>
      <c r="E20" s="77">
        <f>IF(SUM(E7:E18)=0,"",AVERAGE(E7:E18))</f>
        <v>0.66390728476821181</v>
      </c>
    </row>
  </sheetData>
  <mergeCells count="5">
    <mergeCell ref="A5:E5"/>
    <mergeCell ref="C2:E2"/>
    <mergeCell ref="A2:B2"/>
    <mergeCell ref="A3:B3"/>
    <mergeCell ref="C3:E3"/>
  </mergeCells>
  <phoneticPr fontId="3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dmendoza</dc:creator>
  <cp:keywords/>
  <dc:description/>
  <cp:lastModifiedBy/>
  <cp:revision/>
  <dcterms:created xsi:type="dcterms:W3CDTF">2009-10-20T13:50:35Z</dcterms:created>
  <dcterms:modified xsi:type="dcterms:W3CDTF">2025-01-21T19:54:18Z</dcterms:modified>
  <cp:category/>
  <cp:contentStatus/>
</cp:coreProperties>
</file>