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19/Proyecto Sitio Web/"/>
    </mc:Choice>
  </mc:AlternateContent>
  <xr:revisionPtr revIDLastSave="1" documentId="8_{DB2A3D73-9A46-412E-83EE-7BAD6B85C452}" xr6:coauthVersionLast="45" xr6:coauthVersionMax="45" xr10:uidLastSave="{667DDDC3-1419-40D1-ABF4-77301E890B76}"/>
  <bookViews>
    <workbookView xWindow="6624" yWindow="5604" windowWidth="17280" windowHeight="8964" xr2:uid="{92A864E4-874C-4E02-8F0D-E9C3300A36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8" i="1" l="1"/>
  <c r="E397" i="1" s="1"/>
  <c r="E394" i="1"/>
  <c r="E388" i="1"/>
  <c r="E378" i="1"/>
  <c r="E367" i="1"/>
  <c r="E354" i="1"/>
  <c r="E348" i="1"/>
  <c r="E337" i="1"/>
  <c r="E333" i="1"/>
  <c r="E320" i="1"/>
  <c r="E310" i="1"/>
  <c r="E298" i="1"/>
  <c r="E292" i="1"/>
  <c r="E281" i="1"/>
  <c r="E278" i="1"/>
  <c r="E277" i="1" s="1"/>
  <c r="E248" i="1"/>
  <c r="E237" i="1" s="1"/>
  <c r="E238" i="1"/>
  <c r="E232" i="1"/>
  <c r="E228" i="1"/>
  <c r="E226" i="1"/>
  <c r="E218" i="1"/>
  <c r="E215" i="1"/>
  <c r="E212" i="1"/>
  <c r="E209" i="1"/>
  <c r="E202" i="1"/>
  <c r="E193" i="1"/>
  <c r="E180" i="1"/>
  <c r="E178" i="1"/>
  <c r="E169" i="1"/>
  <c r="E168" i="1" s="1"/>
  <c r="E165" i="1"/>
  <c r="E162" i="1"/>
  <c r="E159" i="1"/>
  <c r="E155" i="1"/>
  <c r="E147" i="1"/>
  <c r="E133" i="1"/>
  <c r="E128" i="1"/>
  <c r="E125" i="1"/>
  <c r="E121" i="1"/>
  <c r="E108" i="1"/>
  <c r="E105" i="1"/>
  <c r="E97" i="1"/>
  <c r="E92" i="1"/>
  <c r="E91" i="1" s="1"/>
  <c r="E88" i="1"/>
  <c r="E85" i="1"/>
  <c r="E79" i="1"/>
  <c r="E74" i="1"/>
  <c r="E65" i="1"/>
  <c r="E53" i="1"/>
  <c r="E51" i="1"/>
  <c r="E47" i="1"/>
  <c r="E42" i="1"/>
  <c r="E39" i="1"/>
  <c r="E37" i="1"/>
  <c r="E31" i="1"/>
  <c r="E28" i="1"/>
  <c r="E26" i="1"/>
  <c r="E21" i="1"/>
  <c r="E12" i="1"/>
  <c r="E11" i="1"/>
  <c r="E8" i="1"/>
  <c r="E7" i="1"/>
  <c r="E4" i="1"/>
  <c r="E3" i="1" s="1"/>
  <c r="E104" i="1" l="1"/>
  <c r="E73" i="1"/>
  <c r="E41" i="1"/>
  <c r="E347" i="1"/>
  <c r="E25" i="1"/>
  <c r="E404" i="1" s="1"/>
  <c r="E280" i="1"/>
  <c r="E201" i="1"/>
  <c r="E1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Rudy Villalobos Campos</author>
    <author>Rudy Villalobos</author>
  </authors>
  <commentList>
    <comment ref="B55" authorId="0" shapeId="0" xr:uid="{AC8B6AA1-562B-4203-8BC8-C4044AEECC45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Aplicar por la suma de ¢ 34.767.951,30</t>
        </r>
      </text>
    </comment>
    <comment ref="F60" authorId="0" shapeId="0" xr:uid="{23AB50E4-1D80-4BF2-8AD5-81FD3BEE8AD1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Aplica Servicios Generales</t>
        </r>
      </text>
    </comment>
    <comment ref="B114" authorId="0" shapeId="0" xr:uid="{1748A23C-C1AE-4CBB-B8F5-3D6455FB2EDF}">
      <text>
        <r>
          <rPr>
            <b/>
            <sz val="10"/>
            <color indexed="81"/>
            <rFont val="Tahoma"/>
            <family val="2"/>
          </rPr>
          <t>Rudy Villalobos Campos:</t>
        </r>
        <r>
          <rPr>
            <sz val="14"/>
            <color indexed="81"/>
            <rFont val="Tahoma"/>
            <family val="2"/>
          </rPr>
          <t xml:space="preserve">
R-884 x la suma de ¢2.044.350
R-900 x la suma de ¢ 19.000.000</t>
        </r>
      </text>
    </comment>
    <comment ref="B220" authorId="0" shapeId="0" xr:uid="{48A718CD-A356-471A-B766-DB8634E54408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Aplicar la suma por ¢9.000.000</t>
        </r>
      </text>
    </comment>
    <comment ref="B283" authorId="0" shapeId="0" xr:uid="{18EC0359-D904-4FA0-A0BC-120DF2A678B1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 ADICIÓN AL REPORTE 775-2018  POR DIFERENCIAL CAMBIARIO 
¢20.000</t>
        </r>
      </text>
    </comment>
    <comment ref="B312" authorId="0" shapeId="0" xr:uid="{A69C4045-6952-45B4-B6B9-16B56D70078A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R-883 x la suma de 600 mil cls Modif presup. (1) Tesorería</t>
        </r>
      </text>
    </comment>
    <comment ref="B323" authorId="1" shapeId="0" xr:uid="{DEE5A81F-E360-4AC2-BAA0-C51ACB210204}">
      <text>
        <r>
          <rPr>
            <b/>
            <sz val="9"/>
            <color indexed="81"/>
            <rFont val="Tahoma"/>
            <family val="2"/>
          </rPr>
          <t>Rudy Villalobos:</t>
        </r>
        <r>
          <rPr>
            <sz val="9"/>
            <color indexed="81"/>
            <rFont val="Tahoma"/>
            <family val="2"/>
          </rPr>
          <t xml:space="preserve">
Compra de 225 burbujas de jabón líquido</t>
        </r>
      </text>
    </comment>
    <comment ref="F348" authorId="0" shapeId="0" xr:uid="{52588F80-770C-4025-ACCB-011192BA00E7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Comic Sans MS"/>
            <family val="4"/>
          </rPr>
          <t>Disminuir según modif presupuestaria x la suma de ¢7.951.516,00 y pasan a la 5.01.04</t>
        </r>
      </text>
    </comment>
    <comment ref="E367" authorId="0" shapeId="0" xr:uid="{A5EAE4A5-71E1-49D9-9AB6-68076787BB21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Comic Sans MS"/>
            <family val="4"/>
          </rPr>
          <t>Aumentar según modif presupuestaria x la suma de ¢7.951.516,00 y pasan a la 5.01.04</t>
        </r>
      </text>
    </comment>
    <comment ref="E368" authorId="0" shapeId="0" xr:uid="{BA903542-A893-4D13-8386-60F1951792E4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Comic Sans MS"/>
            <family val="4"/>
          </rPr>
          <t>Se le integran los 6.500.000 de acuerdo a la primera modificiacón presupuestaria para un total de ¢11.000.000</t>
        </r>
      </text>
    </comment>
    <comment ref="E374" authorId="0" shapeId="0" xr:uid="{24398211-BD26-43A3-B225-6AF095BB9227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¢7.450.000</t>
        </r>
      </text>
    </comment>
    <comment ref="F374" authorId="0" shapeId="0" xr:uid="{E1847BDC-CFD1-482F-83E9-CD820BCD1F4F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y Recursos Humanos</t>
        </r>
      </text>
    </comment>
    <comment ref="E375" authorId="0" shapeId="0" xr:uid="{6C1C01B7-600F-4E94-BA67-4B3D7A5ADF22}">
      <text>
        <r>
          <rPr>
            <b/>
            <sz val="9"/>
            <color indexed="81"/>
            <rFont val="Tahoma"/>
            <family val="2"/>
          </rPr>
          <t>Rudy Villalobos Campos:</t>
        </r>
        <r>
          <rPr>
            <sz val="9"/>
            <color indexed="81"/>
            <rFont val="Tahoma"/>
            <family val="2"/>
          </rPr>
          <t xml:space="preserve">
Se le aumentan ¢2.941.746,00</t>
        </r>
      </text>
    </comment>
  </commentList>
</comments>
</file>

<file path=xl/sharedStrings.xml><?xml version="1.0" encoding="utf-8"?>
<sst xmlns="http://schemas.openxmlformats.org/spreadsheetml/2006/main" count="1374" uniqueCount="466">
  <si>
    <t>Código</t>
  </si>
  <si>
    <t>Descripción-Genérica</t>
  </si>
  <si>
    <t>Período de inicio de la compra</t>
  </si>
  <si>
    <t>Período Propuesto</t>
  </si>
  <si>
    <t>Monto</t>
  </si>
  <si>
    <t>Departamento</t>
  </si>
  <si>
    <t>SERVICIOS</t>
  </si>
  <si>
    <t>1.01.02</t>
  </si>
  <si>
    <t>Alquiler de maquinaria, equipo y mobiliario</t>
  </si>
  <si>
    <t>Alquiler de Stand Promocional para participación en ferias</t>
  </si>
  <si>
    <t>I y II</t>
  </si>
  <si>
    <t>Promoción y Divulgación</t>
  </si>
  <si>
    <t>1.01.03</t>
  </si>
  <si>
    <t>Alquiler de equipo de cómputo</t>
  </si>
  <si>
    <t>Contrato de Alquiler (Leasing y renting) de Equipo de Cómputo, Impresoras, Scanners y Seguridad</t>
  </si>
  <si>
    <t>I, II, III, IV</t>
  </si>
  <si>
    <t>Informática</t>
  </si>
  <si>
    <t>1.02.04</t>
  </si>
  <si>
    <t>Servicio de telecomunicaciones</t>
  </si>
  <si>
    <t>Contrato de línea Rnet DGI 2 Mbits</t>
  </si>
  <si>
    <t>I, II, III y IV</t>
  </si>
  <si>
    <t>Contrato primera línea de Acceso a Internet banda ancha</t>
  </si>
  <si>
    <t xml:space="preserve">I, II, III y IV </t>
  </si>
  <si>
    <t>Contrato de segunda línea internet banda ancha</t>
  </si>
  <si>
    <t>Contrato de servicio lineas en oficina del Registro Nacional</t>
  </si>
  <si>
    <t>Adquisición  de Planes Telefónicos</t>
  </si>
  <si>
    <t>I</t>
  </si>
  <si>
    <t>Diarios Oficiales</t>
  </si>
  <si>
    <t>Pago de Celulares</t>
  </si>
  <si>
    <t>Servicios Generales</t>
  </si>
  <si>
    <t>Servicios Telefónicos</t>
  </si>
  <si>
    <t>1.02.99</t>
  </si>
  <si>
    <t>Otros servicios básicos</t>
  </si>
  <si>
    <t>Pago de servicios municipales</t>
  </si>
  <si>
    <t>Recolección de residuos infecciosos</t>
  </si>
  <si>
    <t>Planificación</t>
  </si>
  <si>
    <t>Recolección de desechos bioinfecciosos</t>
  </si>
  <si>
    <t>Consultorio Médico</t>
  </si>
  <si>
    <t>1.03.01</t>
  </si>
  <si>
    <t>Información</t>
  </si>
  <si>
    <t>Información y concurso de RH</t>
  </si>
  <si>
    <t>I, II,III, IV</t>
  </si>
  <si>
    <t>Recursos Humanos</t>
  </si>
  <si>
    <t>1,03,02</t>
  </si>
  <si>
    <t>Publicidad y Propaganda</t>
  </si>
  <si>
    <t>SINART</t>
  </si>
  <si>
    <t>V</t>
  </si>
  <si>
    <t>Propaganda</t>
  </si>
  <si>
    <t>III</t>
  </si>
  <si>
    <t>1.03.03</t>
  </si>
  <si>
    <t>Impresión, Encuadernación y otros</t>
  </si>
  <si>
    <t>Fotocopias, Empastes, Impresiones</t>
  </si>
  <si>
    <t>Financiero-Previsión</t>
  </si>
  <si>
    <t>Para continuidad del negocio (Servicios de Impresión) en caso de emergencia</t>
  </si>
  <si>
    <t xml:space="preserve">Carteles, Brochures para generar conciencia ambiental </t>
  </si>
  <si>
    <t>Digitalización de expedientes para Recursos Humanos</t>
  </si>
  <si>
    <t>II</t>
  </si>
  <si>
    <t>Troqules y Cliques</t>
  </si>
  <si>
    <t>Tipografía</t>
  </si>
  <si>
    <t>1.03.06</t>
  </si>
  <si>
    <t>Comisiones y gastos p/serv. Financ. y com.</t>
  </si>
  <si>
    <t>Comisiones</t>
  </si>
  <si>
    <t>Contabilidad y Presupuesto</t>
  </si>
  <si>
    <t>1.03.07</t>
  </si>
  <si>
    <t>Servicio de Tecnologías de información</t>
  </si>
  <si>
    <t>Contrato de infraestructura informática</t>
  </si>
  <si>
    <t>1.04.01</t>
  </si>
  <si>
    <t>Servicios médicos y de laboratorio</t>
  </si>
  <si>
    <t>Pruebas de laboratorio uniformes y de alimentos de la soda</t>
  </si>
  <si>
    <t>Salud Ocupacional</t>
  </si>
  <si>
    <t>Plan conservación Auditiva y mediición de ruido</t>
  </si>
  <si>
    <t>IV</t>
  </si>
  <si>
    <t>Pruebas de laboratorio papel</t>
  </si>
  <si>
    <t>Dirección de Producción</t>
  </si>
  <si>
    <t>Servicios Médicos</t>
  </si>
  <si>
    <t>Servicios de ingeniería</t>
  </si>
  <si>
    <t>Contrato de Laboratorio quimico (Agua potable)</t>
  </si>
  <si>
    <t>Exámenes de emanación de gases</t>
  </si>
  <si>
    <t>Servicio de asistencia en Ingeniería según demanda de servicios</t>
  </si>
  <si>
    <t>1,04,04</t>
  </si>
  <si>
    <t>Servicio en Ciencias Económicas</t>
  </si>
  <si>
    <t>Servicios de Profesionales en Ciencias Económicas</t>
  </si>
  <si>
    <t>Financiero</t>
  </si>
  <si>
    <t>1.04.06</t>
  </si>
  <si>
    <t>Servicios generales</t>
  </si>
  <si>
    <t>Servicio de Mensajería</t>
  </si>
  <si>
    <r>
      <t xml:space="preserve">Servicio de Vigilancia </t>
    </r>
    <r>
      <rPr>
        <sz val="10"/>
        <color indexed="10"/>
        <rFont val="Arial"/>
        <family val="2"/>
      </rPr>
      <t xml:space="preserve"> (CONTRATO)</t>
    </r>
  </si>
  <si>
    <r>
      <t xml:space="preserve">Aseo y Limpieza  </t>
    </r>
    <r>
      <rPr>
        <sz val="10"/>
        <color indexed="10"/>
        <rFont val="Arial"/>
        <family val="2"/>
      </rPr>
      <t>(CONTRATO)</t>
    </r>
  </si>
  <si>
    <t>Afilado de Cuchillas</t>
  </si>
  <si>
    <t>a</t>
  </si>
  <si>
    <t>Guillotinas</t>
  </si>
  <si>
    <t>Limpieza de tanques de aguas químicas</t>
  </si>
  <si>
    <t>Tapizado de sillones de oficina de Auditoría</t>
  </si>
  <si>
    <t>Auditoría</t>
  </si>
  <si>
    <t>Servicio de jardinería</t>
  </si>
  <si>
    <t>Servicio de guardadocumentos</t>
  </si>
  <si>
    <t>Recargo de extintores</t>
  </si>
  <si>
    <t>Previsión</t>
  </si>
  <si>
    <t>Financiero Previsión</t>
  </si>
  <si>
    <t>1.04.99</t>
  </si>
  <si>
    <t>Otros servicios de gestión y apoyo</t>
  </si>
  <si>
    <t>C.CHICA</t>
  </si>
  <si>
    <t>Revisión Técnica Montacargas</t>
  </si>
  <si>
    <t>Bodega</t>
  </si>
  <si>
    <t>Servicio de Fumigación</t>
  </si>
  <si>
    <t>Varios</t>
  </si>
  <si>
    <t>Servicio de monitoreo por medio de sensores de dispositivos del datacenter</t>
  </si>
  <si>
    <t>Película de control solar para ventanales</t>
  </si>
  <si>
    <t>Arte y Diseño</t>
  </si>
  <si>
    <t>Pruebas psicológicas para análisis de clima laboral</t>
  </si>
  <si>
    <t>Revisión técnica vehículos</t>
  </si>
  <si>
    <t>Transportes</t>
  </si>
  <si>
    <t>1.05.01</t>
  </si>
  <si>
    <t>Transporte dentro del país</t>
  </si>
  <si>
    <t>Peajes y Parquímetros</t>
  </si>
  <si>
    <t>Servicio de Taxi</t>
  </si>
  <si>
    <t>Transporte Varios</t>
  </si>
  <si>
    <t>1.05.02</t>
  </si>
  <si>
    <t>Transporte en el exterior</t>
  </si>
  <si>
    <t>Viáticos para participación en Ferias</t>
  </si>
  <si>
    <t>Participación en Concejo de Gobierno y Giras Promocionales</t>
  </si>
  <si>
    <t>Dirección General</t>
  </si>
  <si>
    <t>Giras para encuentas de los servicios brindados por la Institución</t>
  </si>
  <si>
    <t>Contraloria de Servicios</t>
  </si>
  <si>
    <t>Viáticos Varios</t>
  </si>
  <si>
    <t>1.05.03</t>
  </si>
  <si>
    <t>Viajes y salidas del país</t>
  </si>
  <si>
    <t>1.05.04</t>
  </si>
  <si>
    <t>Viáticos en el exterior</t>
  </si>
  <si>
    <t>Participación en Foros Internacionales</t>
  </si>
  <si>
    <t>1.07.01</t>
  </si>
  <si>
    <t>Actividades de capacitación</t>
  </si>
  <si>
    <t>Capacitación General</t>
  </si>
  <si>
    <t>Capacitación Auditoría</t>
  </si>
  <si>
    <t>Auditoría Interna</t>
  </si>
  <si>
    <t>Capacitación Normas Contables (NICSP), Procedimientos Contables, Presupuestos, Inventarios</t>
  </si>
  <si>
    <t>1.07.02</t>
  </si>
  <si>
    <t>Actividades protocolarias y sociales</t>
  </si>
  <si>
    <t>Semana Cultural</t>
  </si>
  <si>
    <t xml:space="preserve">Actividades protocolarias </t>
  </si>
  <si>
    <t>Junta Administrativa</t>
  </si>
  <si>
    <t>Celebración del 141 año de circulación diaria de la Gaceta y 183 aniversario de la Imprenta Nacional</t>
  </si>
  <si>
    <t>Pago de Anualidad de ASOINGRAF</t>
  </si>
  <si>
    <t>Previsión Financiero</t>
  </si>
  <si>
    <t>Fechas conmemorativas al Medio Ambiente</t>
  </si>
  <si>
    <t>1.08.01</t>
  </si>
  <si>
    <t>Mantenimiento de edificios y locales y terrenos</t>
  </si>
  <si>
    <t>Empresa que brinde los servicios de mantenimiento al edificio</t>
  </si>
  <si>
    <t>I, II, II y IV</t>
  </si>
  <si>
    <t>Mantenimiento  de orinales (mingitorios)</t>
  </si>
  <si>
    <t>1.08.04</t>
  </si>
  <si>
    <t>Mantenimiento y rep. Maq. y Eq. Producción</t>
  </si>
  <si>
    <t>Contrato de Mantenimiento Maquinas de Impresión</t>
  </si>
  <si>
    <t>Litografía</t>
  </si>
  <si>
    <t xml:space="preserve">Contrato de Mantenimiento de maquinas dobladoras </t>
  </si>
  <si>
    <t>Dobladoras</t>
  </si>
  <si>
    <t>Mantenimiento de sistemas de aire comprimido y compresores</t>
  </si>
  <si>
    <t>Mantenimiento</t>
  </si>
  <si>
    <t>Mantenimiento de sistemas de extración de aire</t>
  </si>
  <si>
    <t>Mantenimiento de elevador eléctrico unipersonal</t>
  </si>
  <si>
    <t>Contratos de Mantenimiento de las maquinas y los compresores</t>
  </si>
  <si>
    <t>Encuadernación</t>
  </si>
  <si>
    <t>Contrato de Mantenimiento Maquina Contadora y Empacadora</t>
  </si>
  <si>
    <t>Despacho</t>
  </si>
  <si>
    <t xml:space="preserve">Contrato de Mantenimiento de Guillotinas </t>
  </si>
  <si>
    <t xml:space="preserve">Mant. Maq. Duplo 5000 y  Maquina Presto </t>
  </si>
  <si>
    <t>Formación de folletos</t>
  </si>
  <si>
    <t>Mantenimiento de  CTP´s Luscher y Kodak Trenstter</t>
  </si>
  <si>
    <t>Fotomecánica</t>
  </si>
  <si>
    <t>Mantenimiento de la planta eléctrica</t>
  </si>
  <si>
    <t>Mantenimiento y Reparación de equipo</t>
  </si>
  <si>
    <t>1.08.05</t>
  </si>
  <si>
    <t xml:space="preserve">Mantenimiento y rep. Equipo de transporte </t>
  </si>
  <si>
    <t>Reparaciones y cambio de aceite montacargas</t>
  </si>
  <si>
    <t>Reparación de llantas</t>
  </si>
  <si>
    <t>Contratación taller automotriz</t>
  </si>
  <si>
    <t>1.08.06</t>
  </si>
  <si>
    <t>Mantenimiento y rep. Equipo de comunicación</t>
  </si>
  <si>
    <t>Mantenimiento  circuito cerrado</t>
  </si>
  <si>
    <t>Mantenimiento de central telefónica</t>
  </si>
  <si>
    <t>1.08.07</t>
  </si>
  <si>
    <t>Mantenimiento y rep. Equipo de  Oficina</t>
  </si>
  <si>
    <t>Mantenimiento reloj marcador Hand-Pun-3000</t>
  </si>
  <si>
    <t>Mantenimiento de Aires Acondicionados</t>
  </si>
  <si>
    <t>Mantenimiento e Instalación de Componentes Fotocopiadora  MP-2553</t>
  </si>
  <si>
    <t>1.08.08</t>
  </si>
  <si>
    <t>Mantenimiento y rep. Eq. Cómputo y sist. Inf.</t>
  </si>
  <si>
    <t>Mantenimiento preventivo y correctivo para Impresora Xerox Phaser 7760</t>
  </si>
  <si>
    <t>Mantenimiento Preventivo y correctivo para las computadoras Macintosh.</t>
  </si>
  <si>
    <t>Contrato de Mantenimiento para el Portal Web</t>
  </si>
  <si>
    <t>Contrato de  servicios por derechos de uso  del Suite 365</t>
  </si>
  <si>
    <t>Mantenimiento y Soporte de Bases de Datos y  Servidores  de Aplicaciones</t>
  </si>
  <si>
    <t>Mantenimiento preventivo-correctivo y evolutivo para sistemas integrados ERP</t>
  </si>
  <si>
    <t>Contrato Servicio de Respaldos y Custodia de Datos e Información Institucional</t>
  </si>
  <si>
    <t>Mantenimiento de UPS´s</t>
  </si>
  <si>
    <t>Contrato de Mantenimiento  Data Center</t>
  </si>
  <si>
    <t xml:space="preserve"> Mantenimiento preventivo y correctivo para Impresora para pruebas y vistos buenos (Xerox C70)</t>
  </si>
  <si>
    <t>Contrato de Mantenimiento de Licenciamiento de Adobe CC</t>
  </si>
  <si>
    <t>1.08.99</t>
  </si>
  <si>
    <t>Mantenimiento y rep. Otros equipos</t>
  </si>
  <si>
    <t>Mantenimiento de caja fuerte</t>
  </si>
  <si>
    <t>Tesorería</t>
  </si>
  <si>
    <t>Reparación de equipo médico</t>
  </si>
  <si>
    <t>Mantenimiento de equipos consultorio y terapia físcia</t>
  </si>
  <si>
    <t>Terapia Física</t>
  </si>
  <si>
    <t>Mantenimiento de la Barra  de  Control Acceso Vehicular</t>
  </si>
  <si>
    <t>Mantenimiento de los transformadores por parte CNFL</t>
  </si>
  <si>
    <t>1.09.99</t>
  </si>
  <si>
    <t>Otros impuestos</t>
  </si>
  <si>
    <t>Timbres Fiscales de ¢10</t>
  </si>
  <si>
    <t>Marchamos Vehículos y Monta Cargas</t>
  </si>
  <si>
    <t>´Transportes</t>
  </si>
  <si>
    <t>1.99.02</t>
  </si>
  <si>
    <t>Intereses Moratorios y Multas</t>
  </si>
  <si>
    <t>Multas por incumplimientos en entregas de trabajos</t>
  </si>
  <si>
    <t>1.99.05</t>
  </si>
  <si>
    <t>Deducibles</t>
  </si>
  <si>
    <t>1.99.99</t>
  </si>
  <si>
    <t>Otros servicios no especificados</t>
  </si>
  <si>
    <t>Revisión para servicios</t>
  </si>
  <si>
    <t>Recarga del cilindro de oxigeno de Consultorio Médico</t>
  </si>
  <si>
    <t>2.01.01</t>
  </si>
  <si>
    <t>Combustibles y lubricantes</t>
  </si>
  <si>
    <t>Aceites (Hidráulico-Transmisión-Diferencial)</t>
  </si>
  <si>
    <t>Aceites y lubricantes</t>
  </si>
  <si>
    <t>Refrigerante para radiador (Coolant)</t>
  </si>
  <si>
    <t>Lubricante, aceites y grasas</t>
  </si>
  <si>
    <t>Combustibles flotilla de vehículos y monta cargas</t>
  </si>
  <si>
    <t>Lubricante Silicon</t>
  </si>
  <si>
    <t>Grasa Alta Temperatura</t>
  </si>
  <si>
    <t>Aceite perma y aceite WD40</t>
  </si>
  <si>
    <t>2.01.02</t>
  </si>
  <si>
    <t>Productos farmaceúticos y medicinales</t>
  </si>
  <si>
    <t>Medicinas varias</t>
  </si>
  <si>
    <t>2.01.04</t>
  </si>
  <si>
    <t>Tintas, pinturas y diluyentes</t>
  </si>
  <si>
    <t>Pinturas y diluyentes</t>
  </si>
  <si>
    <t>I, II, IIII, IV</t>
  </si>
  <si>
    <t>Toner Xerox C70</t>
  </si>
  <si>
    <t>Tóner  para la Impresora Xerox Phaser 3635 MFP</t>
  </si>
  <si>
    <t>Tintas para el plotter</t>
  </si>
  <si>
    <t>Thinner</t>
  </si>
  <si>
    <t>Formación de Folletos</t>
  </si>
  <si>
    <t>Toner Impresora Digital</t>
  </si>
  <si>
    <t xml:space="preserve">Lacas de Impresión de acabado mate </t>
  </si>
  <si>
    <t>Alcohol ISO propilico</t>
  </si>
  <si>
    <r>
      <t xml:space="preserve">Tintas  </t>
    </r>
    <r>
      <rPr>
        <sz val="10"/>
        <color indexed="10"/>
        <rFont val="Arial"/>
        <family val="2"/>
      </rPr>
      <t>(CONTRATO)</t>
    </r>
  </si>
  <si>
    <t>Tóners Contraloría</t>
  </si>
  <si>
    <t>Revelador de planchas</t>
  </si>
  <si>
    <t>2.01.99</t>
  </si>
  <si>
    <t>Otros productos químicos</t>
  </si>
  <si>
    <t>Fijador de planchas</t>
  </si>
  <si>
    <t>Limpiador de inmersores</t>
  </si>
  <si>
    <t xml:space="preserve">Solución de Fuente </t>
  </si>
  <si>
    <t>Limpiador Tuberías Speed Master</t>
  </si>
  <si>
    <t>Limpiador de Rodillos de Entintado</t>
  </si>
  <si>
    <t>Polvo anti-repinte</t>
  </si>
  <si>
    <t>IIII</t>
  </si>
  <si>
    <t>2.02.03</t>
  </si>
  <si>
    <t>Alimentos y Bebidas</t>
  </si>
  <si>
    <t>Compra de alimentos mensuales</t>
  </si>
  <si>
    <t>Compra de alimentos para atención visitas.</t>
  </si>
  <si>
    <t>Refrigerios para reuniones y sesiones de trabajo con clientes estratégicos</t>
  </si>
  <si>
    <t>Refrigerios Actividades Ambientales</t>
  </si>
  <si>
    <t>2.03.01</t>
  </si>
  <si>
    <t>Materiales y productos metálicos</t>
  </si>
  <si>
    <t>2.03.02</t>
  </si>
  <si>
    <t>Materiales y productos minerales y asfálticos</t>
  </si>
  <si>
    <t>2.03.03</t>
  </si>
  <si>
    <t>Madera y sus derivados</t>
  </si>
  <si>
    <t>2.03.04</t>
  </si>
  <si>
    <t>Materiales y prod. eléctricos, tel y cómputo</t>
  </si>
  <si>
    <t xml:space="preserve">Repuestos eléctricos  máquinas </t>
  </si>
  <si>
    <t>Repuestos Eléctricos maquinas Litograficas</t>
  </si>
  <si>
    <t>Cargador de Baterias para Automoviles</t>
  </si>
  <si>
    <t>Repuestos Eléctricos maquinas Dobladoras</t>
  </si>
  <si>
    <t>Cable UTP, conectores y materiales para redes</t>
  </si>
  <si>
    <t>2.03.05</t>
  </si>
  <si>
    <t>Materiales y prod. De vidrio</t>
  </si>
  <si>
    <t>2.03.06</t>
  </si>
  <si>
    <t>Materiales y productos de plástico</t>
  </si>
  <si>
    <t>Rollos de plástico para empaletizar</t>
  </si>
  <si>
    <t>Plástico para Paletizar  y Laminar</t>
  </si>
  <si>
    <t xml:space="preserve">Mantenimiento </t>
  </si>
  <si>
    <t>2.03.99</t>
  </si>
  <si>
    <t>Otros materiales y productos de construcción y  mant.</t>
  </si>
  <si>
    <t>lija 400</t>
  </si>
  <si>
    <t>lija de agua</t>
  </si>
  <si>
    <t>2.04.01</t>
  </si>
  <si>
    <t>Herramientas e instrumentos</t>
  </si>
  <si>
    <t>Espectrodensitómetros</t>
  </si>
  <si>
    <t>Medidor PH y conductividad</t>
  </si>
  <si>
    <t>Caja de Herramientas</t>
  </si>
  <si>
    <t>Herramientas para el uso de informatica</t>
  </si>
  <si>
    <t>Llaves de Torque</t>
  </si>
  <si>
    <t>Cuenta Hilos (Lupas)</t>
  </si>
  <si>
    <t>Torquimetro y Cubo</t>
  </si>
  <si>
    <t>Previción Herramientas</t>
  </si>
  <si>
    <t>2.04.02</t>
  </si>
  <si>
    <t>Repuestos y accesorios</t>
  </si>
  <si>
    <t>Repuestos Prensas Offset</t>
  </si>
  <si>
    <t>Paños de Lavado para Prensas</t>
  </si>
  <si>
    <t>Repuestos Montacargas</t>
  </si>
  <si>
    <t>Filtros (Hidraulico-Transmision)</t>
  </si>
  <si>
    <t>Baterías para cerradura  digital 9V, AA</t>
  </si>
  <si>
    <t>Repuestos y sustitución de componentes de la fotocopiadora Ricoh modelo MP 2553</t>
  </si>
  <si>
    <t xml:space="preserve">Recursos Humanos </t>
  </si>
  <si>
    <t>Repuestos equipo de computo</t>
  </si>
  <si>
    <t>Baterías para grabadora</t>
  </si>
  <si>
    <t>Dispositivos de almacenamiento Externos USB, llaves y discos externos</t>
  </si>
  <si>
    <t>Suministros Impresora Digital</t>
  </si>
  <si>
    <t>I,II y III</t>
  </si>
  <si>
    <t>Repuestos para  el CTP´s</t>
  </si>
  <si>
    <t>Teclados, Mouse, Mouse Tip  Joysick</t>
  </si>
  <si>
    <t>Formación/Correción/ Fotocomposión</t>
  </si>
  <si>
    <t>Baterias</t>
  </si>
  <si>
    <t>Repuestos Varios</t>
  </si>
  <si>
    <t>I, II y III</t>
  </si>
  <si>
    <t xml:space="preserve">Baterías 3v y Baterias Recargables Wells Allyn </t>
  </si>
  <si>
    <t>Repuestos para Equipo Médico</t>
  </si>
  <si>
    <t>Repuestos Circuito Cerrado y Central Telefónica</t>
  </si>
  <si>
    <t xml:space="preserve">Repuestos Reloj Marcador </t>
  </si>
  <si>
    <t>Adquisición de repuestos</t>
  </si>
  <si>
    <t>Repuestos Maq.. Tigra, perforadoras, vibradoras</t>
  </si>
  <si>
    <t>Repuestos Maq.. Duplo 5000 y Maquina Presto</t>
  </si>
  <si>
    <t>Repuestos Varios para Guillotinas</t>
  </si>
  <si>
    <t>Rodillos de goma para cilíndrica KSD</t>
  </si>
  <si>
    <t>Numerador Colibri</t>
  </si>
  <si>
    <t>Filtros para fuentes de agua y orinales</t>
  </si>
  <si>
    <t>MAQUINARIA Y EQUIPO PARA LA PRODUCCIÓN</t>
  </si>
  <si>
    <t>2.05.01</t>
  </si>
  <si>
    <t>Materia prima</t>
  </si>
  <si>
    <r>
      <t xml:space="preserve">Planchas </t>
    </r>
    <r>
      <rPr>
        <sz val="10"/>
        <color indexed="10"/>
        <rFont val="Arial"/>
        <family val="2"/>
      </rPr>
      <t xml:space="preserve"> (CONTRATO)</t>
    </r>
  </si>
  <si>
    <t>I, II, III</t>
  </si>
  <si>
    <t>2.99.01</t>
  </si>
  <si>
    <t>Utiles y materiales de oficina y cómputo</t>
  </si>
  <si>
    <t>Cola blanca y roja y granulada</t>
  </si>
  <si>
    <t>Resortes</t>
  </si>
  <si>
    <t>Cartucho de Cinta para respaldo</t>
  </si>
  <si>
    <t>Pizarra acrílica</t>
  </si>
  <si>
    <t>Compra de muestras de producto terminado para revisión del procesos de producción</t>
  </si>
  <si>
    <t>Dirreción de Producción</t>
  </si>
  <si>
    <t xml:space="preserve">Pizarrón para la oficina de la Dirreción de Producción </t>
  </si>
  <si>
    <t>Pantalla Numerica  para Atención al Público (Fichero)</t>
  </si>
  <si>
    <t>Pantalla Desplegable</t>
  </si>
  <si>
    <t xml:space="preserve">Utiles y Materiales de Oficina </t>
  </si>
  <si>
    <t>2.99.02</t>
  </si>
  <si>
    <t>Utiles y mats. médicos, hospitalario y de Inv.</t>
  </si>
  <si>
    <t>Electrodos Adhesivos</t>
  </si>
  <si>
    <t>Vendajes Neuromuscular</t>
  </si>
  <si>
    <t>Guantes de Latex y  Mascarillas Descartables</t>
  </si>
  <si>
    <t>Archivo</t>
  </si>
  <si>
    <t>Materiales de uso Médico varios CM</t>
  </si>
  <si>
    <t>2.99.03</t>
  </si>
  <si>
    <t>Productos de papel, cartón e impresos</t>
  </si>
  <si>
    <t>Papel Producción</t>
  </si>
  <si>
    <t>Papel para camilla - Toallas para manos</t>
  </si>
  <si>
    <t>Papel Higiénico</t>
  </si>
  <si>
    <t xml:space="preserve">Utiles y Materiales de Oficina de Papel </t>
  </si>
  <si>
    <t>Papel Termico para facturas caja recaurdadora</t>
  </si>
  <si>
    <t>Papel Termico para impresión de facturas</t>
  </si>
  <si>
    <t>Suscripción a los periódicos</t>
  </si>
  <si>
    <t>Servilletas</t>
  </si>
  <si>
    <t>2.99.04</t>
  </si>
  <si>
    <t>Textiles y vestuario</t>
  </si>
  <si>
    <t>Fleje</t>
  </si>
  <si>
    <t>Uniformes Área Operativa y Transportes, Consultorio Médico</t>
  </si>
  <si>
    <t>Salud Ocupacional-Tesorería-Producción</t>
  </si>
  <si>
    <t>Retazos de Tela</t>
  </si>
  <si>
    <t>Uniformes Área de Atención al Público</t>
  </si>
  <si>
    <t>Tela par lazos negros y Banderas de Costa Rica</t>
  </si>
  <si>
    <t xml:space="preserve">Persianas para oficinas de: Dirección de Producción, Supervisión de Producción y Control y Programación </t>
  </si>
  <si>
    <t>Cobertores  para equipos de producción</t>
  </si>
  <si>
    <t>Cinta Bandera, Razo</t>
  </si>
  <si>
    <t>2.99.05</t>
  </si>
  <si>
    <t>Utiles y materiales de limpieza</t>
  </si>
  <si>
    <t>Dispensadores de jabón líquido y papel higiénico</t>
  </si>
  <si>
    <t>Aerosoles Comprimidos y antiestáticos</t>
  </si>
  <si>
    <t>Jabón líquido</t>
  </si>
  <si>
    <t>Limpiador de rodillos</t>
  </si>
  <si>
    <t>Crema desengrasante</t>
  </si>
  <si>
    <t xml:space="preserve">Desodorante Ambiental </t>
  </si>
  <si>
    <t>Artículos de limpieza para los vehículos</t>
  </si>
  <si>
    <t>Aerosoles desinfectantes</t>
  </si>
  <si>
    <t>Limpiador de planchas</t>
  </si>
  <si>
    <t>2.99.06</t>
  </si>
  <si>
    <t>Utiles y materiales de resg.  y seg.</t>
  </si>
  <si>
    <t>Equipos Varios de Seguridad</t>
  </si>
  <si>
    <t>Porta guantes de brigada</t>
  </si>
  <si>
    <t xml:space="preserve">Zapatos funcionarios de Producción </t>
  </si>
  <si>
    <t>2.99.99</t>
  </si>
  <si>
    <t>Otros útiles, materiales y suministros</t>
  </si>
  <si>
    <t>Previsión para Materiales</t>
  </si>
  <si>
    <t>Esponjas de Celulosa</t>
  </si>
  <si>
    <t>Cobertores para Equipo de Audio</t>
  </si>
  <si>
    <t>Oficina de Prensa</t>
  </si>
  <si>
    <t>Insumos  para compesación de Huella de Carbono</t>
  </si>
  <si>
    <t>Productos para premiación  de actividad de evaluación de rango de  servicio</t>
  </si>
  <si>
    <t>Brochas, rodillos, esponjas celulosas, elasticos, velcro, cinta de tela, tornillos para tapas de empaste</t>
  </si>
  <si>
    <t xml:space="preserve">Decoración del área de atención al cliente para fechas especiales  </t>
  </si>
  <si>
    <t>Mantillas para Prensas</t>
  </si>
  <si>
    <t>00005</t>
  </si>
  <si>
    <t>BIENES DURADEROS</t>
  </si>
  <si>
    <t>5,01,01</t>
  </si>
  <si>
    <t>Maquinaria y equipo para la producción</t>
  </si>
  <si>
    <t>Plooter SURECOLOR P7000</t>
  </si>
  <si>
    <t>Recirculadores de agua</t>
  </si>
  <si>
    <t xml:space="preserve">Destructuradora de Papel </t>
  </si>
  <si>
    <t>Equipo de Impresión Digital (Requerimiento 2018)</t>
  </si>
  <si>
    <t>Perforadora Automatica</t>
  </si>
  <si>
    <t>Encuadernación -</t>
  </si>
  <si>
    <t>5,01,03</t>
  </si>
  <si>
    <t>Equipo de comunicación</t>
  </si>
  <si>
    <t>Relojes  Marcadores</t>
  </si>
  <si>
    <t>Componentes del Circuito Cerrado y Central Telefónica</t>
  </si>
  <si>
    <t>Cámaras para el Circuito Cerrado</t>
  </si>
  <si>
    <t>2 Teléfonos Inalámbricos para la Dirreción General y Secretaría</t>
  </si>
  <si>
    <t>Cámaras de Vigilancia  Atención al Cliente Diarios Oficiales</t>
  </si>
  <si>
    <t>Teléfonos y Fax</t>
  </si>
  <si>
    <t xml:space="preserve">Teléfonos Inalambricos </t>
  </si>
  <si>
    <t>Audifonos Tipo Diadema</t>
  </si>
  <si>
    <t>Formación y Corección-Fotocomposición</t>
  </si>
  <si>
    <t>Teléfonos Inalambricos</t>
  </si>
  <si>
    <t>Teléfonos</t>
  </si>
  <si>
    <t>Teléfonos Inalambricos para utilizar en ambos niveles del Almacen</t>
  </si>
  <si>
    <t>5,01,04</t>
  </si>
  <si>
    <t>Equipo y mobiliario de oficina</t>
  </si>
  <si>
    <t xml:space="preserve">Atriles Raks para Producción </t>
  </si>
  <si>
    <t>Sistemas de Aires Acondicionados Eficientes</t>
  </si>
  <si>
    <t>Aire Acondicionado</t>
  </si>
  <si>
    <t>Sillas de Espera</t>
  </si>
  <si>
    <t>Sillas para Reuniones</t>
  </si>
  <si>
    <t>Cuentas por Cobrar</t>
  </si>
  <si>
    <r>
      <t>Archivo Móvil y</t>
    </r>
    <r>
      <rPr>
        <b/>
        <i/>
        <sz val="10"/>
        <color indexed="12"/>
        <rFont val="Arial"/>
        <family val="2"/>
      </rPr>
      <t xml:space="preserve"> Aire Acondicionado</t>
    </r>
  </si>
  <si>
    <t>Sillas para el Aula de Capacitación</t>
  </si>
  <si>
    <t>Mueble para accsesorios de equipos de doblado</t>
  </si>
  <si>
    <t>5.01.05</t>
  </si>
  <si>
    <t>Equipo y programas de cómputo</t>
  </si>
  <si>
    <t>Actualizar licencias de software de Virtualización, sistemas operativos y otros programas de trabajo</t>
  </si>
  <si>
    <t>Sustitución y actualización de elementos tecnológicos de conectividad, seguridad y procesamiento del datacenter</t>
  </si>
  <si>
    <t>Seguimiento a Proyecto de Actualizar y  Mejorar Portal Web Transaccional</t>
  </si>
  <si>
    <t>Tarjetas y Renovaciones de Firma Digital</t>
  </si>
  <si>
    <t>Prevision y Licencias Financiero</t>
  </si>
  <si>
    <t>Computadoras Macintoshs</t>
  </si>
  <si>
    <t>Tabletas</t>
  </si>
  <si>
    <t>Licencias de Project MS y AutoCAD para uso de Producción y Mantenimiento</t>
  </si>
  <si>
    <t>Servicios de actualización y soporte del sistema de protección antivirus  y seguridad</t>
  </si>
  <si>
    <t>5,01,99</t>
  </si>
  <si>
    <t>Maquinaria, equipo y mobiliario diverso</t>
  </si>
  <si>
    <t>Dispensador de Agua para Oficina Desconcentrada</t>
  </si>
  <si>
    <t>Maquina Compostera Manual</t>
  </si>
  <si>
    <t>Lockers  de Madera</t>
  </si>
  <si>
    <t>Locker para guardar objetos y uniformes personales</t>
  </si>
  <si>
    <t>Refrigeradora para Oficina del Registro Público</t>
  </si>
  <si>
    <t>5,02,99</t>
  </si>
  <si>
    <t>Otras construcciones, adiciones o mejoras</t>
  </si>
  <si>
    <t>Mecanica de colocación de tanques para el abastecimiento de agua potable</t>
  </si>
  <si>
    <t>5,99,03</t>
  </si>
  <si>
    <t>Bienes Intangibles</t>
  </si>
  <si>
    <t>Garantía ampliada de Equipos Computacionales y software de Virtualización</t>
  </si>
  <si>
    <t>Licencias InDesing, Photoshop, Adobe Acrobat Pro</t>
  </si>
  <si>
    <t>Formación/Corrección/Fotocomposición</t>
  </si>
  <si>
    <t>Lincencias SodelScot</t>
  </si>
  <si>
    <t>Formación / Divulgación</t>
  </si>
  <si>
    <t>Monto total:</t>
  </si>
  <si>
    <t>1.04.03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</si>
</sst>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_(* #,##0.00_);_(* \(#,##0.00\);_(* \-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2"/>
      <color rgb="FF0000FF"/>
      <name val="Arial"/>
      <family val="2"/>
    </font>
    <font>
      <b/>
      <u/>
      <sz val="10"/>
      <color rgb="FF0000FF"/>
      <name val="Arial"/>
      <family val="2"/>
    </font>
    <font>
      <b/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color rgb="FF0000FF"/>
      <name val="Times New Roman"/>
      <family val="1"/>
    </font>
    <font>
      <sz val="10"/>
      <color rgb="FFFF0000"/>
      <name val="Arial"/>
      <family val="2"/>
    </font>
    <font>
      <sz val="10"/>
      <color rgb="FF0000FF"/>
      <name val="Arial Narrow"/>
      <family val="2"/>
    </font>
    <font>
      <sz val="10"/>
      <color indexed="10"/>
      <name val="Arial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indexed="12"/>
      <name val="Arial"/>
      <family val="2"/>
    </font>
    <font>
      <sz val="10"/>
      <color rgb="FF3333FF"/>
      <name val="Arial"/>
      <family val="2"/>
    </font>
    <font>
      <b/>
      <i/>
      <sz val="10"/>
      <color indexed="12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4"/>
      <color indexed="81"/>
      <name val="Tahoma"/>
      <family val="2"/>
    </font>
    <font>
      <sz val="12"/>
      <color indexed="81"/>
      <name val="Tahoma"/>
      <family val="2"/>
    </font>
    <font>
      <sz val="12"/>
      <color indexed="81"/>
      <name val="Comic Sans MS"/>
      <family val="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182">
    <xf numFmtId="0" fontId="0" fillId="0" borderId="0" xfId="0"/>
    <xf numFmtId="164" fontId="2" fillId="2" borderId="1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right" vertical="center"/>
    </xf>
    <xf numFmtId="0" fontId="10" fillId="3" borderId="0" xfId="1" applyFont="1" applyFill="1" applyAlignment="1">
      <alignment horizontal="left" vertical="center" wrapText="1"/>
    </xf>
    <xf numFmtId="0" fontId="9" fillId="3" borderId="2" xfId="1" applyFont="1" applyFill="1" applyBorder="1" applyAlignment="1">
      <alignment horizontal="left" vertical="center" wrapText="1"/>
    </xf>
    <xf numFmtId="4" fontId="11" fillId="3" borderId="3" xfId="1" applyNumberFormat="1" applyFont="1" applyFill="1" applyBorder="1" applyAlignment="1">
      <alignment horizontal="right" vertical="center"/>
    </xf>
    <xf numFmtId="0" fontId="12" fillId="3" borderId="2" xfId="1" applyFont="1" applyFill="1" applyBorder="1" applyAlignment="1">
      <alignment horizontal="center" vertical="center" wrapText="1"/>
    </xf>
    <xf numFmtId="1" fontId="2" fillId="3" borderId="2" xfId="1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 wrapText="1"/>
    </xf>
    <xf numFmtId="1" fontId="14" fillId="3" borderId="1" xfId="1" applyNumberFormat="1" applyFont="1" applyFill="1" applyBorder="1" applyAlignment="1">
      <alignment horizontal="right" vertical="center"/>
    </xf>
    <xf numFmtId="0" fontId="15" fillId="3" borderId="2" xfId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right" vertical="center" wrapText="1"/>
    </xf>
    <xf numFmtId="0" fontId="15" fillId="3" borderId="0" xfId="1" applyFont="1" applyFill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vertical="center" wrapText="1"/>
    </xf>
    <xf numFmtId="1" fontId="2" fillId="3" borderId="0" xfId="1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center" wrapText="1"/>
    </xf>
    <xf numFmtId="4" fontId="13" fillId="3" borderId="3" xfId="0" applyNumberFormat="1" applyFont="1" applyFill="1" applyBorder="1" applyAlignment="1">
      <alignment horizontal="right" vertical="center" wrapText="1"/>
    </xf>
    <xf numFmtId="0" fontId="15" fillId="5" borderId="2" xfId="1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righ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right" wrapText="1"/>
    </xf>
    <xf numFmtId="0" fontId="3" fillId="3" borderId="0" xfId="1" applyFont="1" applyFill="1" applyAlignment="1">
      <alignment horizontal="left" vertical="center" wrapText="1"/>
    </xf>
    <xf numFmtId="0" fontId="15" fillId="3" borderId="1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3" fontId="14" fillId="5" borderId="2" xfId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4" fontId="14" fillId="3" borderId="2" xfId="0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/>
    </xf>
    <xf numFmtId="4" fontId="14" fillId="5" borderId="2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center" vertical="center" wrapText="1"/>
    </xf>
    <xf numFmtId="4" fontId="3" fillId="3" borderId="3" xfId="1" applyNumberFormat="1" applyFont="1" applyFill="1" applyBorder="1" applyAlignment="1">
      <alignment horizontal="right" vertical="center" wrapText="1"/>
    </xf>
    <xf numFmtId="4" fontId="13" fillId="3" borderId="3" xfId="1" applyNumberFormat="1" applyFont="1" applyFill="1" applyBorder="1" applyAlignment="1">
      <alignment horizontal="righ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4" fillId="6" borderId="2" xfId="1" applyFont="1" applyFill="1" applyBorder="1" applyAlignment="1">
      <alignment horizontal="center" vertical="center" wrapText="1"/>
    </xf>
    <xf numFmtId="4" fontId="15" fillId="6" borderId="3" xfId="0" applyNumberFormat="1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left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2" fillId="4" borderId="2" xfId="1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right" vertic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4" fontId="14" fillId="4" borderId="3" xfId="0" applyNumberFormat="1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left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4" fillId="4" borderId="2" xfId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2" fillId="7" borderId="2" xfId="1" applyFont="1" applyFill="1" applyBorder="1" applyAlignment="1">
      <alignment horizontal="left" vertical="center" wrapText="1"/>
    </xf>
    <xf numFmtId="4" fontId="13" fillId="3" borderId="3" xfId="1" applyNumberFormat="1" applyFont="1" applyFill="1" applyBorder="1" applyAlignment="1">
      <alignment vertical="center"/>
    </xf>
    <xf numFmtId="1" fontId="14" fillId="5" borderId="1" xfId="1" applyNumberFormat="1" applyFont="1" applyFill="1" applyBorder="1" applyAlignment="1">
      <alignment horizontal="right" vertical="center"/>
    </xf>
    <xf numFmtId="0" fontId="14" fillId="5" borderId="2" xfId="1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4" fillId="7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4" fontId="13" fillId="3" borderId="3" xfId="1" applyNumberFormat="1" applyFont="1" applyFill="1" applyBorder="1" applyAlignment="1">
      <alignment vertical="center" wrapText="1"/>
    </xf>
    <xf numFmtId="1" fontId="14" fillId="3" borderId="1" xfId="1" applyNumberFormat="1" applyFont="1" applyFill="1" applyBorder="1" applyAlignment="1">
      <alignment horizontal="right"/>
    </xf>
    <xf numFmtId="0" fontId="2" fillId="3" borderId="2" xfId="1" applyFont="1" applyFill="1" applyBorder="1" applyAlignment="1">
      <alignment horizontal="left" vertical="center" wrapText="1"/>
    </xf>
    <xf numFmtId="1" fontId="14" fillId="5" borderId="2" xfId="1" applyNumberFormat="1" applyFont="1" applyFill="1" applyBorder="1" applyAlignment="1">
      <alignment horizontal="left" vertical="center"/>
    </xf>
    <xf numFmtId="1" fontId="14" fillId="5" borderId="2" xfId="1" applyNumberFormat="1" applyFont="1" applyFill="1" applyBorder="1" applyAlignment="1">
      <alignment horizontal="center" vertical="center"/>
    </xf>
    <xf numFmtId="1" fontId="14" fillId="4" borderId="2" xfId="1" applyNumberFormat="1" applyFont="1" applyFill="1" applyBorder="1" applyAlignment="1">
      <alignment horizontal="left" vertical="center"/>
    </xf>
    <xf numFmtId="1" fontId="14" fillId="4" borderId="2" xfId="1" applyNumberFormat="1" applyFont="1" applyFill="1" applyBorder="1" applyAlignment="1">
      <alignment horizontal="center" vertical="center"/>
    </xf>
    <xf numFmtId="0" fontId="1" fillId="3" borderId="0" xfId="0" applyFont="1" applyFill="1"/>
    <xf numFmtId="1" fontId="14" fillId="4" borderId="1" xfId="1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4" fontId="3" fillId="3" borderId="3" xfId="1" applyNumberFormat="1" applyFont="1" applyFill="1" applyBorder="1" applyAlignment="1">
      <alignment vertical="center" wrapText="1"/>
    </xf>
    <xf numFmtId="0" fontId="15" fillId="4" borderId="1" xfId="1" applyFont="1" applyFill="1" applyBorder="1" applyAlignment="1">
      <alignment horizontal="left" vertical="center" wrapText="1"/>
    </xf>
    <xf numFmtId="3" fontId="14" fillId="4" borderId="2" xfId="1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 wrapText="1"/>
    </xf>
    <xf numFmtId="0" fontId="17" fillId="3" borderId="1" xfId="1" applyFont="1" applyFill="1" applyBorder="1" applyAlignment="1">
      <alignment horizontal="left" vertical="center" wrapText="1"/>
    </xf>
    <xf numFmtId="3" fontId="17" fillId="3" borderId="2" xfId="1" applyNumberFormat="1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/>
    </xf>
    <xf numFmtId="3" fontId="17" fillId="4" borderId="2" xfId="1" applyNumberFormat="1" applyFont="1" applyFill="1" applyBorder="1" applyAlignment="1">
      <alignment horizontal="center" vertical="center"/>
    </xf>
    <xf numFmtId="0" fontId="14" fillId="8" borderId="2" xfId="1" applyFont="1" applyFill="1" applyBorder="1" applyAlignment="1">
      <alignment horizontal="left" vertical="center" wrapText="1"/>
    </xf>
    <xf numFmtId="1" fontId="14" fillId="8" borderId="1" xfId="1" applyNumberFormat="1" applyFont="1" applyFill="1" applyBorder="1" applyAlignment="1">
      <alignment horizontal="right" vertical="center"/>
    </xf>
    <xf numFmtId="0" fontId="21" fillId="8" borderId="2" xfId="0" applyFont="1" applyFill="1" applyBorder="1" applyAlignment="1">
      <alignment horizontal="left" vertical="center" wrapText="1"/>
    </xf>
    <xf numFmtId="1" fontId="14" fillId="3" borderId="1" xfId="1" applyNumberFormat="1" applyFont="1" applyFill="1" applyBorder="1" applyAlignment="1">
      <alignment vertical="center" wrapText="1"/>
    </xf>
    <xf numFmtId="1" fontId="14" fillId="3" borderId="1" xfId="1" applyNumberFormat="1" applyFont="1" applyFill="1" applyBorder="1" applyAlignment="1">
      <alignment horizontal="right" vertical="center" wrapText="1"/>
    </xf>
    <xf numFmtId="0" fontId="21" fillId="5" borderId="2" xfId="0" applyFont="1" applyFill="1" applyBorder="1" applyAlignment="1">
      <alignment horizontal="left" vertical="center" wrapText="1"/>
    </xf>
    <xf numFmtId="4" fontId="17" fillId="5" borderId="2" xfId="0" applyNumberFormat="1" applyFont="1" applyFill="1" applyBorder="1" applyAlignment="1">
      <alignment horizontal="center" vertical="center" wrapText="1"/>
    </xf>
    <xf numFmtId="0" fontId="21" fillId="9" borderId="2" xfId="0" applyFont="1" applyFill="1" applyBorder="1" applyAlignment="1">
      <alignment horizontal="left" vertical="center" wrapText="1"/>
    </xf>
    <xf numFmtId="0" fontId="15" fillId="9" borderId="2" xfId="1" applyFont="1" applyFill="1" applyBorder="1" applyAlignment="1">
      <alignment horizontal="left" vertical="center" wrapText="1"/>
    </xf>
    <xf numFmtId="1" fontId="17" fillId="3" borderId="1" xfId="1" applyNumberFormat="1" applyFont="1" applyFill="1" applyBorder="1" applyAlignment="1">
      <alignment vertical="center" wrapText="1"/>
    </xf>
    <xf numFmtId="4" fontId="3" fillId="3" borderId="7" xfId="1" applyNumberFormat="1" applyFont="1" applyFill="1" applyBorder="1" applyAlignment="1">
      <alignment vertical="center" wrapText="1"/>
    </xf>
    <xf numFmtId="0" fontId="15" fillId="10" borderId="2" xfId="1" applyFont="1" applyFill="1" applyBorder="1" applyAlignment="1">
      <alignment horizontal="left" vertical="center" wrapText="1"/>
    </xf>
    <xf numFmtId="4" fontId="15" fillId="3" borderId="3" xfId="1" applyNumberFormat="1" applyFont="1" applyFill="1" applyBorder="1" applyAlignment="1">
      <alignment vertical="center"/>
    </xf>
    <xf numFmtId="4" fontId="15" fillId="3" borderId="3" xfId="1" applyNumberFormat="1" applyFont="1" applyFill="1" applyBorder="1" applyAlignment="1">
      <alignment vertical="center" wrapText="1"/>
    </xf>
    <xf numFmtId="4" fontId="16" fillId="3" borderId="2" xfId="0" applyNumberFormat="1" applyFont="1" applyFill="1" applyBorder="1" applyAlignment="1">
      <alignment horizontal="center" vertical="center"/>
    </xf>
    <xf numFmtId="4" fontId="20" fillId="5" borderId="2" xfId="0" applyNumberFormat="1" applyFont="1" applyFill="1" applyBorder="1" applyAlignment="1">
      <alignment horizontal="center" vertical="center"/>
    </xf>
    <xf numFmtId="4" fontId="20" fillId="3" borderId="2" xfId="0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left" vertical="center" wrapText="1"/>
    </xf>
    <xf numFmtId="164" fontId="15" fillId="11" borderId="2" xfId="1" applyNumberFormat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left" vertical="center" wrapText="1"/>
    </xf>
    <xf numFmtId="164" fontId="14" fillId="3" borderId="2" xfId="1" applyNumberFormat="1" applyFont="1" applyFill="1" applyBorder="1" applyAlignment="1">
      <alignment horizontal="left" vertical="center" wrapText="1"/>
    </xf>
    <xf numFmtId="1" fontId="17" fillId="3" borderId="1" xfId="1" applyNumberFormat="1" applyFont="1" applyFill="1" applyBorder="1" applyAlignment="1">
      <alignment horizontal="right" vertical="center"/>
    </xf>
    <xf numFmtId="4" fontId="14" fillId="4" borderId="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2" fillId="3" borderId="2" xfId="1" applyFont="1" applyFill="1" applyBorder="1" applyAlignment="1">
      <alignment horizontal="left" vertical="center" wrapText="1"/>
    </xf>
    <xf numFmtId="4" fontId="11" fillId="3" borderId="3" xfId="1" applyNumberFormat="1" applyFont="1" applyFill="1" applyBorder="1" applyAlignment="1">
      <alignment vertical="center" wrapText="1"/>
    </xf>
    <xf numFmtId="0" fontId="17" fillId="5" borderId="2" xfId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23" fillId="5" borderId="2" xfId="0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center" wrapText="1"/>
    </xf>
    <xf numFmtId="0" fontId="17" fillId="3" borderId="2" xfId="1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left" vertical="center" wrapText="1"/>
    </xf>
    <xf numFmtId="0" fontId="15" fillId="12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5" fillId="13" borderId="2" xfId="0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horizontal="left" vertical="center" wrapText="1"/>
    </xf>
    <xf numFmtId="1" fontId="2" fillId="3" borderId="8" xfId="1" applyNumberFormat="1" applyFont="1" applyFill="1" applyBorder="1" applyAlignment="1">
      <alignment horizontal="right" vertical="center"/>
    </xf>
    <xf numFmtId="0" fontId="3" fillId="3" borderId="9" xfId="1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4" fontId="13" fillId="3" borderId="10" xfId="1" applyNumberFormat="1" applyFont="1" applyFill="1" applyBorder="1" applyAlignment="1">
      <alignment vertical="center" wrapText="1"/>
    </xf>
    <xf numFmtId="0" fontId="15" fillId="14" borderId="2" xfId="0" applyFont="1" applyFill="1" applyBorder="1" applyAlignment="1">
      <alignment horizontal="left" vertical="center" wrapText="1"/>
    </xf>
    <xf numFmtId="1" fontId="2" fillId="3" borderId="4" xfId="1" applyNumberFormat="1" applyFont="1" applyFill="1" applyBorder="1" applyAlignment="1">
      <alignment horizontal="right" vertical="center"/>
    </xf>
    <xf numFmtId="0" fontId="13" fillId="3" borderId="5" xfId="1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center" vertical="center" wrapText="1"/>
    </xf>
    <xf numFmtId="4" fontId="13" fillId="3" borderId="6" xfId="1" applyNumberFormat="1" applyFont="1" applyFill="1" applyBorder="1" applyAlignment="1" applyProtection="1">
      <alignment horizontal="right" vertical="center"/>
      <protection locked="0"/>
    </xf>
    <xf numFmtId="0" fontId="16" fillId="3" borderId="2" xfId="0" applyFont="1" applyFill="1" applyBorder="1" applyAlignment="1">
      <alignment horizontal="left" vertical="center" wrapText="1"/>
    </xf>
    <xf numFmtId="0" fontId="16" fillId="15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49" fontId="2" fillId="3" borderId="1" xfId="1" applyNumberFormat="1" applyFont="1" applyFill="1" applyBorder="1" applyAlignment="1">
      <alignment horizontal="right" vertical="center"/>
    </xf>
    <xf numFmtId="4" fontId="11" fillId="3" borderId="3" xfId="2" applyNumberFormat="1" applyFont="1" applyFill="1" applyBorder="1" applyAlignment="1">
      <alignment horizontal="right"/>
    </xf>
    <xf numFmtId="164" fontId="2" fillId="3" borderId="1" xfId="1" applyNumberFormat="1" applyFont="1" applyFill="1" applyBorder="1" applyAlignment="1">
      <alignment horizontal="right" vertical="center"/>
    </xf>
    <xf numFmtId="4" fontId="13" fillId="3" borderId="3" xfId="2" applyNumberFormat="1" applyFont="1" applyFill="1" applyBorder="1" applyAlignment="1">
      <alignment horizontal="right" vertical="center"/>
    </xf>
    <xf numFmtId="164" fontId="14" fillId="3" borderId="1" xfId="1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left" vertical="center" wrapText="1"/>
    </xf>
    <xf numFmtId="164" fontId="14" fillId="5" borderId="1" xfId="1" applyNumberFormat="1" applyFont="1" applyFill="1" applyBorder="1" applyAlignment="1">
      <alignment horizontal="right" vertical="center"/>
    </xf>
    <xf numFmtId="0" fontId="14" fillId="16" borderId="2" xfId="0" applyFont="1" applyFill="1" applyBorder="1" applyAlignment="1">
      <alignment horizontal="left" vertical="center" wrapText="1"/>
    </xf>
    <xf numFmtId="164" fontId="14" fillId="3" borderId="1" xfId="1" applyNumberFormat="1" applyFont="1" applyFill="1" applyBorder="1" applyAlignment="1">
      <alignment horizontal="right" vertical="center" wrapText="1"/>
    </xf>
    <xf numFmtId="0" fontId="14" fillId="17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64" fontId="13" fillId="3" borderId="2" xfId="1" applyNumberFormat="1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164" fontId="14" fillId="5" borderId="1" xfId="1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 wrapText="1"/>
    </xf>
    <xf numFmtId="164" fontId="25" fillId="3" borderId="2" xfId="1" applyNumberFormat="1" applyFont="1" applyFill="1" applyBorder="1" applyAlignment="1">
      <alignment horizontal="center" vertical="center" wrapText="1"/>
    </xf>
  </cellXfs>
  <cellStyles count="3">
    <cellStyle name="Millares_Hoja1" xfId="2" xr:uid="{06310425-0E53-4287-869A-5CBD50306641}"/>
    <cellStyle name="Normal" xfId="0" builtinId="0"/>
    <cellStyle name="Normal_Hoja1" xfId="1" xr:uid="{78852C5A-67A6-46EB-8497-2BCEC89ED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685F0-603D-4022-83B2-CB28F2D57EF5}">
  <dimension ref="A1:F404"/>
  <sheetViews>
    <sheetView tabSelected="1" topLeftCell="A55" workbookViewId="0">
      <selection activeCell="C54" sqref="C54"/>
    </sheetView>
  </sheetViews>
  <sheetFormatPr baseColWidth="10" defaultRowHeight="14.4" x14ac:dyDescent="0.3"/>
  <cols>
    <col min="1" max="1" width="16.33203125" customWidth="1"/>
    <col min="2" max="2" width="17.88671875" customWidth="1"/>
    <col min="3" max="3" width="19.109375" customWidth="1"/>
    <col min="4" max="4" width="16.44140625" customWidth="1"/>
    <col min="5" max="5" width="17.21875" customWidth="1"/>
    <col min="6" max="6" width="21" customWidth="1"/>
  </cols>
  <sheetData>
    <row r="1" spans="1:6" ht="31.2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</row>
    <row r="2" spans="1:6" ht="15" x14ac:dyDescent="0.3">
      <c r="A2" s="7"/>
      <c r="B2" s="8"/>
      <c r="C2" s="9"/>
      <c r="D2" s="10"/>
      <c r="E2" s="11"/>
      <c r="F2" s="6"/>
    </row>
    <row r="3" spans="1:6" x14ac:dyDescent="0.3">
      <c r="A3" s="12">
        <v>1</v>
      </c>
      <c r="B3" s="13" t="s">
        <v>6</v>
      </c>
      <c r="C3" s="14"/>
      <c r="D3" s="14"/>
      <c r="E3" s="15">
        <f>SUM(E4)</f>
        <v>1500000</v>
      </c>
      <c r="F3" s="16"/>
    </row>
    <row r="4" spans="1:6" ht="39.6" x14ac:dyDescent="0.3">
      <c r="A4" s="17" t="s">
        <v>7</v>
      </c>
      <c r="B4" s="18" t="s">
        <v>8</v>
      </c>
      <c r="C4" s="19"/>
      <c r="D4" s="19"/>
      <c r="E4" s="20">
        <f>SUM(E5)</f>
        <v>1500000</v>
      </c>
      <c r="F4" s="21"/>
    </row>
    <row r="5" spans="1:6" ht="52.8" x14ac:dyDescent="0.3">
      <c r="A5" s="22"/>
      <c r="B5" s="23" t="s">
        <v>9</v>
      </c>
      <c r="C5" s="19" t="s">
        <v>10</v>
      </c>
      <c r="D5" s="19" t="s">
        <v>10</v>
      </c>
      <c r="E5" s="25">
        <v>1500000</v>
      </c>
      <c r="F5" s="24" t="s">
        <v>11</v>
      </c>
    </row>
    <row r="6" spans="1:6" x14ac:dyDescent="0.3">
      <c r="A6" s="22"/>
      <c r="B6" s="26"/>
      <c r="C6" s="19"/>
      <c r="D6" s="19"/>
      <c r="E6" s="25"/>
      <c r="F6" s="24"/>
    </row>
    <row r="7" spans="1:6" x14ac:dyDescent="0.3">
      <c r="A7" s="22"/>
      <c r="B7" s="23"/>
      <c r="C7" s="19"/>
      <c r="D7" s="19"/>
      <c r="E7" s="27">
        <f>SUM(E9)</f>
        <v>96000000</v>
      </c>
      <c r="F7" s="28"/>
    </row>
    <row r="8" spans="1:6" ht="26.4" x14ac:dyDescent="0.3">
      <c r="A8" s="29" t="s">
        <v>12</v>
      </c>
      <c r="B8" s="30" t="s">
        <v>13</v>
      </c>
      <c r="C8" s="19"/>
      <c r="D8" s="19"/>
      <c r="E8" s="20">
        <f>SUM(E9)</f>
        <v>96000000</v>
      </c>
      <c r="F8" s="21"/>
    </row>
    <row r="9" spans="1:6" ht="92.4" x14ac:dyDescent="0.3">
      <c r="A9" s="22"/>
      <c r="B9" s="23" t="s">
        <v>14</v>
      </c>
      <c r="C9" s="19" t="s">
        <v>15</v>
      </c>
      <c r="D9" s="19" t="s">
        <v>15</v>
      </c>
      <c r="E9" s="25">
        <v>96000000</v>
      </c>
      <c r="F9" s="31" t="s">
        <v>16</v>
      </c>
    </row>
    <row r="10" spans="1:6" x14ac:dyDescent="0.3">
      <c r="A10" s="22"/>
      <c r="B10" s="26"/>
      <c r="C10" s="19"/>
      <c r="D10" s="19"/>
      <c r="E10" s="25"/>
      <c r="F10" s="24"/>
    </row>
    <row r="11" spans="1:6" x14ac:dyDescent="0.3">
      <c r="A11" s="22"/>
      <c r="B11" s="23"/>
      <c r="C11" s="19"/>
      <c r="D11" s="19"/>
      <c r="E11" s="27">
        <f>SUM(E12)+E21</f>
        <v>58000000</v>
      </c>
      <c r="F11" s="28"/>
    </row>
    <row r="12" spans="1:6" ht="39.6" x14ac:dyDescent="0.3">
      <c r="A12" s="32" t="s">
        <v>17</v>
      </c>
      <c r="B12" s="33" t="s">
        <v>18</v>
      </c>
      <c r="C12" s="19"/>
      <c r="D12" s="19"/>
      <c r="E12" s="34">
        <f>SUM(E13:E19)</f>
        <v>45000000</v>
      </c>
      <c r="F12" s="24"/>
    </row>
    <row r="13" spans="1:6" ht="26.4" x14ac:dyDescent="0.3">
      <c r="A13" s="32"/>
      <c r="B13" s="35" t="s">
        <v>19</v>
      </c>
      <c r="C13" s="37" t="s">
        <v>20</v>
      </c>
      <c r="D13" s="37" t="s">
        <v>20</v>
      </c>
      <c r="E13" s="38">
        <v>2600000</v>
      </c>
      <c r="F13" s="36" t="s">
        <v>16</v>
      </c>
    </row>
    <row r="14" spans="1:6" ht="52.8" x14ac:dyDescent="0.3">
      <c r="A14" s="32"/>
      <c r="B14" s="35" t="s">
        <v>21</v>
      </c>
      <c r="C14" s="37" t="s">
        <v>22</v>
      </c>
      <c r="D14" s="37" t="s">
        <v>22</v>
      </c>
      <c r="E14" s="38">
        <v>10000000</v>
      </c>
      <c r="F14" s="39" t="s">
        <v>16</v>
      </c>
    </row>
    <row r="15" spans="1:6" ht="52.8" x14ac:dyDescent="0.3">
      <c r="A15" s="32"/>
      <c r="B15" s="35" t="s">
        <v>23</v>
      </c>
      <c r="C15" s="37" t="s">
        <v>22</v>
      </c>
      <c r="D15" s="37" t="s">
        <v>22</v>
      </c>
      <c r="E15" s="38">
        <v>12000000</v>
      </c>
      <c r="F15" s="39" t="s">
        <v>16</v>
      </c>
    </row>
    <row r="16" spans="1:6" ht="39.6" x14ac:dyDescent="0.3">
      <c r="A16" s="32"/>
      <c r="B16" s="35" t="s">
        <v>24</v>
      </c>
      <c r="C16" s="37" t="s">
        <v>22</v>
      </c>
      <c r="D16" s="37" t="s">
        <v>22</v>
      </c>
      <c r="E16" s="38">
        <v>12000000</v>
      </c>
      <c r="F16" s="39" t="s">
        <v>16</v>
      </c>
    </row>
    <row r="17" spans="1:6" ht="26.4" x14ac:dyDescent="0.3">
      <c r="A17" s="32"/>
      <c r="B17" s="40" t="s">
        <v>25</v>
      </c>
      <c r="C17" s="19" t="s">
        <v>26</v>
      </c>
      <c r="D17" s="19" t="s">
        <v>26</v>
      </c>
      <c r="E17" s="25">
        <v>1000000</v>
      </c>
      <c r="F17" s="24" t="s">
        <v>27</v>
      </c>
    </row>
    <row r="18" spans="1:6" x14ac:dyDescent="0.3">
      <c r="A18" s="32"/>
      <c r="B18" s="35" t="s">
        <v>28</v>
      </c>
      <c r="C18" s="37" t="s">
        <v>22</v>
      </c>
      <c r="D18" s="37" t="s">
        <v>22</v>
      </c>
      <c r="E18" s="38">
        <v>2000000</v>
      </c>
      <c r="F18" s="36" t="s">
        <v>29</v>
      </c>
    </row>
    <row r="19" spans="1:6" ht="26.4" x14ac:dyDescent="0.3">
      <c r="A19" s="22"/>
      <c r="B19" s="41" t="s">
        <v>30</v>
      </c>
      <c r="C19" s="37" t="s">
        <v>22</v>
      </c>
      <c r="D19" s="37" t="s">
        <v>22</v>
      </c>
      <c r="E19" s="38">
        <v>5400000</v>
      </c>
      <c r="F19" s="36" t="s">
        <v>29</v>
      </c>
    </row>
    <row r="20" spans="1:6" x14ac:dyDescent="0.3">
      <c r="A20" s="22"/>
      <c r="B20" s="23"/>
      <c r="C20" s="19"/>
      <c r="D20" s="19"/>
      <c r="E20" s="42"/>
      <c r="F20" s="28"/>
    </row>
    <row r="21" spans="1:6" ht="26.4" x14ac:dyDescent="0.3">
      <c r="A21" s="32" t="s">
        <v>31</v>
      </c>
      <c r="B21" s="43" t="s">
        <v>32</v>
      </c>
      <c r="C21" s="19"/>
      <c r="D21" s="19"/>
      <c r="E21" s="20">
        <f>SUM(E22:E24)</f>
        <v>13000000</v>
      </c>
      <c r="F21" s="24"/>
    </row>
    <row r="22" spans="1:6" ht="26.4" x14ac:dyDescent="0.3">
      <c r="A22" s="22"/>
      <c r="B22" s="41" t="s">
        <v>33</v>
      </c>
      <c r="C22" s="37" t="s">
        <v>15</v>
      </c>
      <c r="D22" s="37" t="s">
        <v>15</v>
      </c>
      <c r="E22" s="38">
        <v>1600000</v>
      </c>
      <c r="F22" s="36" t="s">
        <v>29</v>
      </c>
    </row>
    <row r="23" spans="1:6" ht="26.4" x14ac:dyDescent="0.3">
      <c r="A23" s="22"/>
      <c r="B23" s="41" t="s">
        <v>34</v>
      </c>
      <c r="C23" s="37" t="s">
        <v>15</v>
      </c>
      <c r="D23" s="37" t="s">
        <v>15</v>
      </c>
      <c r="E23" s="38">
        <v>11000000</v>
      </c>
      <c r="F23" s="39" t="s">
        <v>35</v>
      </c>
    </row>
    <row r="24" spans="1:6" ht="39.6" x14ac:dyDescent="0.3">
      <c r="A24" s="22"/>
      <c r="B24" s="44" t="s">
        <v>36</v>
      </c>
      <c r="C24" s="19" t="s">
        <v>15</v>
      </c>
      <c r="D24" s="19" t="s">
        <v>15</v>
      </c>
      <c r="E24" s="25">
        <v>400000</v>
      </c>
      <c r="F24" s="24" t="s">
        <v>37</v>
      </c>
    </row>
    <row r="25" spans="1:6" x14ac:dyDescent="0.3">
      <c r="A25" s="22"/>
      <c r="B25" s="44"/>
      <c r="C25" s="19"/>
      <c r="D25" s="19"/>
      <c r="E25" s="27">
        <f>SUM(E26)+E28+E31+E37+E39</f>
        <v>220100000</v>
      </c>
      <c r="F25" s="24"/>
    </row>
    <row r="26" spans="1:6" x14ac:dyDescent="0.3">
      <c r="A26" s="32" t="s">
        <v>38</v>
      </c>
      <c r="B26" s="45" t="s">
        <v>39</v>
      </c>
      <c r="C26" s="46"/>
      <c r="D26" s="46"/>
      <c r="E26" s="47">
        <f>SUM(E27)</f>
        <v>1000000</v>
      </c>
      <c r="F26" s="19"/>
    </row>
    <row r="27" spans="1:6" ht="26.4" x14ac:dyDescent="0.3">
      <c r="A27" s="22"/>
      <c r="B27" s="23" t="s">
        <v>40</v>
      </c>
      <c r="C27" s="19" t="s">
        <v>41</v>
      </c>
      <c r="D27" s="19" t="s">
        <v>41</v>
      </c>
      <c r="E27" s="25">
        <v>1000000</v>
      </c>
      <c r="F27" s="19" t="s">
        <v>42</v>
      </c>
    </row>
    <row r="28" spans="1:6" ht="26.4" x14ac:dyDescent="0.3">
      <c r="A28" s="32" t="s">
        <v>43</v>
      </c>
      <c r="B28" s="45" t="s">
        <v>44</v>
      </c>
      <c r="C28" s="48"/>
      <c r="D28" s="48"/>
      <c r="E28" s="47">
        <f>SUM(E29:E30)</f>
        <v>16500000</v>
      </c>
      <c r="F28" s="19"/>
    </row>
    <row r="29" spans="1:6" ht="26.4" x14ac:dyDescent="0.3">
      <c r="A29" s="22"/>
      <c r="B29" s="35" t="s">
        <v>45</v>
      </c>
      <c r="C29" s="49" t="s">
        <v>46</v>
      </c>
      <c r="D29" s="49" t="s">
        <v>10</v>
      </c>
      <c r="E29" s="38">
        <v>1500000</v>
      </c>
      <c r="F29" s="36" t="s">
        <v>11</v>
      </c>
    </row>
    <row r="30" spans="1:6" ht="26.4" x14ac:dyDescent="0.3">
      <c r="A30" s="22"/>
      <c r="B30" s="35" t="s">
        <v>47</v>
      </c>
      <c r="C30" s="49" t="s">
        <v>48</v>
      </c>
      <c r="D30" s="49" t="s">
        <v>10</v>
      </c>
      <c r="E30" s="38">
        <v>15000000</v>
      </c>
      <c r="F30" s="39" t="s">
        <v>11</v>
      </c>
    </row>
    <row r="31" spans="1:6" ht="39.6" x14ac:dyDescent="0.3">
      <c r="A31" s="32" t="s">
        <v>49</v>
      </c>
      <c r="B31" s="45" t="s">
        <v>50</v>
      </c>
      <c r="C31" s="46"/>
      <c r="D31" s="46"/>
      <c r="E31" s="20">
        <f>SUM(E32:E36)</f>
        <v>16600000</v>
      </c>
      <c r="F31" s="19"/>
    </row>
    <row r="32" spans="1:6" ht="27.6" x14ac:dyDescent="0.3">
      <c r="A32" s="22"/>
      <c r="B32" s="50" t="s">
        <v>51</v>
      </c>
      <c r="C32" s="19" t="s">
        <v>15</v>
      </c>
      <c r="D32" s="19" t="s">
        <v>15</v>
      </c>
      <c r="E32" s="25">
        <v>100000</v>
      </c>
      <c r="F32" s="51" t="s">
        <v>52</v>
      </c>
    </row>
    <row r="33" spans="1:6" ht="55.2" x14ac:dyDescent="0.3">
      <c r="A33" s="22"/>
      <c r="B33" s="50" t="s">
        <v>53</v>
      </c>
      <c r="C33" s="19" t="s">
        <v>15</v>
      </c>
      <c r="D33" s="19" t="s">
        <v>15</v>
      </c>
      <c r="E33" s="25">
        <v>3000000</v>
      </c>
      <c r="F33" s="51" t="s">
        <v>52</v>
      </c>
    </row>
    <row r="34" spans="1:6" ht="41.4" x14ac:dyDescent="0.3">
      <c r="A34" s="22"/>
      <c r="B34" s="50" t="s">
        <v>54</v>
      </c>
      <c r="C34" s="52" t="s">
        <v>15</v>
      </c>
      <c r="D34" s="52" t="s">
        <v>15</v>
      </c>
      <c r="E34" s="25">
        <v>1000000</v>
      </c>
      <c r="F34" s="51" t="s">
        <v>35</v>
      </c>
    </row>
    <row r="35" spans="1:6" ht="39.6" x14ac:dyDescent="0.3">
      <c r="A35" s="22"/>
      <c r="B35" s="53" t="s">
        <v>55</v>
      </c>
      <c r="C35" s="52" t="s">
        <v>56</v>
      </c>
      <c r="D35" s="52" t="s">
        <v>56</v>
      </c>
      <c r="E35" s="25">
        <v>12000000</v>
      </c>
      <c r="F35" s="54" t="s">
        <v>42</v>
      </c>
    </row>
    <row r="36" spans="1:6" x14ac:dyDescent="0.3">
      <c r="A36" s="22"/>
      <c r="B36" s="53" t="s">
        <v>57</v>
      </c>
      <c r="C36" s="52" t="s">
        <v>15</v>
      </c>
      <c r="D36" s="52" t="s">
        <v>15</v>
      </c>
      <c r="E36" s="25">
        <v>500000</v>
      </c>
      <c r="F36" s="51" t="s">
        <v>58</v>
      </c>
    </row>
    <row r="37" spans="1:6" ht="39.6" x14ac:dyDescent="0.3">
      <c r="A37" s="32" t="s">
        <v>59</v>
      </c>
      <c r="B37" s="45" t="s">
        <v>60</v>
      </c>
      <c r="C37" s="19"/>
      <c r="D37" s="19"/>
      <c r="E37" s="20">
        <f>SUM(E38)</f>
        <v>36000000</v>
      </c>
      <c r="F37" s="19"/>
    </row>
    <row r="38" spans="1:6" ht="26.4" x14ac:dyDescent="0.3">
      <c r="A38" s="22"/>
      <c r="B38" s="55" t="s">
        <v>61</v>
      </c>
      <c r="C38" s="19" t="s">
        <v>15</v>
      </c>
      <c r="D38" s="19" t="s">
        <v>15</v>
      </c>
      <c r="E38" s="25">
        <v>36000000</v>
      </c>
      <c r="F38" s="19" t="s">
        <v>62</v>
      </c>
    </row>
    <row r="39" spans="1:6" ht="39.6" x14ac:dyDescent="0.3">
      <c r="A39" s="32" t="s">
        <v>63</v>
      </c>
      <c r="B39" s="45" t="s">
        <v>64</v>
      </c>
      <c r="C39" s="19"/>
      <c r="D39" s="19"/>
      <c r="E39" s="20">
        <f>SUM(E40)</f>
        <v>150000000</v>
      </c>
      <c r="F39" s="19"/>
    </row>
    <row r="40" spans="1:6" ht="39.6" x14ac:dyDescent="0.3">
      <c r="A40" s="22"/>
      <c r="B40" s="35" t="s">
        <v>65</v>
      </c>
      <c r="C40" s="37" t="s">
        <v>15</v>
      </c>
      <c r="D40" s="37" t="s">
        <v>15</v>
      </c>
      <c r="E40" s="38">
        <v>150000000</v>
      </c>
      <c r="F40" s="57" t="s">
        <v>16</v>
      </c>
    </row>
    <row r="41" spans="1:6" x14ac:dyDescent="0.3">
      <c r="A41" s="22"/>
      <c r="B41" s="23"/>
      <c r="C41" s="19"/>
      <c r="D41" s="19"/>
      <c r="E41" s="27">
        <f>SUM(E42)+E47+E51+E53+E65</f>
        <v>237220000</v>
      </c>
      <c r="F41" s="19"/>
    </row>
    <row r="42" spans="1:6" ht="26.4" x14ac:dyDescent="0.3">
      <c r="A42" s="32" t="s">
        <v>66</v>
      </c>
      <c r="B42" s="45" t="s">
        <v>67</v>
      </c>
      <c r="C42" s="56"/>
      <c r="D42" s="56"/>
      <c r="E42" s="47">
        <f>SUM(E43:E46)</f>
        <v>12600000</v>
      </c>
      <c r="F42" s="19"/>
    </row>
    <row r="43" spans="1:6" ht="52.8" x14ac:dyDescent="0.3">
      <c r="A43" s="22"/>
      <c r="B43" s="53" t="s">
        <v>68</v>
      </c>
      <c r="C43" s="56" t="s">
        <v>15</v>
      </c>
      <c r="D43" s="56" t="s">
        <v>15</v>
      </c>
      <c r="E43" s="25">
        <v>300000</v>
      </c>
      <c r="F43" s="51" t="s">
        <v>69</v>
      </c>
    </row>
    <row r="44" spans="1:6" ht="39.6" x14ac:dyDescent="0.3">
      <c r="A44" s="22"/>
      <c r="B44" s="53" t="s">
        <v>70</v>
      </c>
      <c r="C44" s="56" t="s">
        <v>71</v>
      </c>
      <c r="D44" s="56" t="s">
        <v>71</v>
      </c>
      <c r="E44" s="25">
        <v>2800000</v>
      </c>
      <c r="F44" s="51" t="s">
        <v>69</v>
      </c>
    </row>
    <row r="45" spans="1:6" ht="26.4" x14ac:dyDescent="0.3">
      <c r="A45" s="22"/>
      <c r="B45" s="23" t="s">
        <v>72</v>
      </c>
      <c r="C45" s="56" t="s">
        <v>15</v>
      </c>
      <c r="D45" s="56" t="s">
        <v>15</v>
      </c>
      <c r="E45" s="25">
        <v>1000000</v>
      </c>
      <c r="F45" s="24" t="s">
        <v>73</v>
      </c>
    </row>
    <row r="46" spans="1:6" x14ac:dyDescent="0.3">
      <c r="A46" s="22"/>
      <c r="B46" s="35" t="s">
        <v>74</v>
      </c>
      <c r="C46" s="58" t="s">
        <v>15</v>
      </c>
      <c r="D46" s="58" t="s">
        <v>15</v>
      </c>
      <c r="E46" s="38">
        <v>8500000</v>
      </c>
      <c r="F46" s="59" t="s">
        <v>29</v>
      </c>
    </row>
    <row r="47" spans="1:6" ht="26.4" x14ac:dyDescent="0.3">
      <c r="A47" s="32" t="s">
        <v>465</v>
      </c>
      <c r="B47" s="45" t="s">
        <v>75</v>
      </c>
      <c r="C47" s="56"/>
      <c r="D47" s="56"/>
      <c r="E47" s="20">
        <f>SUM(E48:E50)</f>
        <v>17800000</v>
      </c>
      <c r="F47" s="19"/>
    </row>
    <row r="48" spans="1:6" ht="39.6" x14ac:dyDescent="0.3">
      <c r="A48" s="22"/>
      <c r="B48" s="60" t="s">
        <v>76</v>
      </c>
      <c r="C48" s="37" t="s">
        <v>15</v>
      </c>
      <c r="D48" s="37" t="s">
        <v>15</v>
      </c>
      <c r="E48" s="38">
        <v>2000000</v>
      </c>
      <c r="F48" s="37" t="s">
        <v>69</v>
      </c>
    </row>
    <row r="49" spans="1:6" ht="26.4" x14ac:dyDescent="0.3">
      <c r="A49" s="22"/>
      <c r="B49" s="53" t="s">
        <v>77</v>
      </c>
      <c r="C49" s="19" t="s">
        <v>15</v>
      </c>
      <c r="D49" s="19" t="s">
        <v>15</v>
      </c>
      <c r="E49" s="25">
        <v>800000</v>
      </c>
      <c r="F49" s="19" t="s">
        <v>69</v>
      </c>
    </row>
    <row r="50" spans="1:6" ht="66" x14ac:dyDescent="0.3">
      <c r="A50" s="22"/>
      <c r="B50" s="53" t="s">
        <v>78</v>
      </c>
      <c r="C50" s="19" t="s">
        <v>15</v>
      </c>
      <c r="D50" s="19" t="s">
        <v>15</v>
      </c>
      <c r="E50" s="25">
        <v>15000000</v>
      </c>
      <c r="F50" s="61" t="s">
        <v>29</v>
      </c>
    </row>
    <row r="51" spans="1:6" ht="39.6" x14ac:dyDescent="0.3">
      <c r="A51" s="32" t="s">
        <v>79</v>
      </c>
      <c r="B51" s="45" t="s">
        <v>80</v>
      </c>
      <c r="C51" s="19"/>
      <c r="D51" s="19"/>
      <c r="E51" s="62">
        <f>SUM(E52:E52)</f>
        <v>2000000</v>
      </c>
      <c r="F51" s="16"/>
    </row>
    <row r="52" spans="1:6" ht="52.8" x14ac:dyDescent="0.3">
      <c r="A52" s="22"/>
      <c r="B52" s="53" t="s">
        <v>81</v>
      </c>
      <c r="C52" s="19" t="s">
        <v>15</v>
      </c>
      <c r="D52" s="19" t="s">
        <v>15</v>
      </c>
      <c r="E52" s="25">
        <v>2000000</v>
      </c>
      <c r="F52" s="19" t="s">
        <v>82</v>
      </c>
    </row>
    <row r="53" spans="1:6" ht="26.4" x14ac:dyDescent="0.3">
      <c r="A53" s="32" t="s">
        <v>83</v>
      </c>
      <c r="B53" s="45" t="s">
        <v>84</v>
      </c>
      <c r="C53" s="46"/>
      <c r="D53" s="46"/>
      <c r="E53" s="63">
        <f>SUM(E54:E63)</f>
        <v>196420000</v>
      </c>
      <c r="F53" s="19"/>
    </row>
    <row r="54" spans="1:6" ht="26.4" x14ac:dyDescent="0.3">
      <c r="A54" s="22"/>
      <c r="B54" s="60" t="s">
        <v>85</v>
      </c>
      <c r="C54" s="37" t="s">
        <v>15</v>
      </c>
      <c r="D54" s="37" t="s">
        <v>15</v>
      </c>
      <c r="E54" s="38">
        <v>10920000</v>
      </c>
      <c r="F54" s="36" t="s">
        <v>29</v>
      </c>
    </row>
    <row r="55" spans="1:6" ht="39.6" x14ac:dyDescent="0.3">
      <c r="A55" s="22"/>
      <c r="B55" s="60" t="s">
        <v>86</v>
      </c>
      <c r="C55" s="37" t="s">
        <v>15</v>
      </c>
      <c r="D55" s="37" t="s">
        <v>15</v>
      </c>
      <c r="E55" s="38">
        <v>71000000</v>
      </c>
      <c r="F55" s="36" t="s">
        <v>29</v>
      </c>
    </row>
    <row r="56" spans="1:6" ht="26.4" x14ac:dyDescent="0.3">
      <c r="A56" s="22"/>
      <c r="B56" s="60" t="s">
        <v>87</v>
      </c>
      <c r="C56" s="37" t="s">
        <v>15</v>
      </c>
      <c r="D56" s="37" t="s">
        <v>15</v>
      </c>
      <c r="E56" s="38">
        <v>75000000</v>
      </c>
      <c r="F56" s="39" t="s">
        <v>29</v>
      </c>
    </row>
    <row r="57" spans="1:6" x14ac:dyDescent="0.3">
      <c r="A57" s="22"/>
      <c r="B57" s="60" t="s">
        <v>88</v>
      </c>
      <c r="C57" s="37" t="s">
        <v>15</v>
      </c>
      <c r="D57" s="37" t="s">
        <v>15</v>
      </c>
      <c r="E57" s="38" t="s">
        <v>89</v>
      </c>
      <c r="F57" s="36" t="s">
        <v>90</v>
      </c>
    </row>
    <row r="58" spans="1:6" ht="26.4" x14ac:dyDescent="0.3">
      <c r="A58" s="22"/>
      <c r="B58" s="64" t="s">
        <v>91</v>
      </c>
      <c r="C58" s="65" t="s">
        <v>15</v>
      </c>
      <c r="D58" s="65" t="s">
        <v>15</v>
      </c>
      <c r="E58" s="66">
        <v>20000000</v>
      </c>
      <c r="F58" s="67" t="s">
        <v>35</v>
      </c>
    </row>
    <row r="59" spans="1:6" ht="39.6" x14ac:dyDescent="0.3">
      <c r="A59" s="22"/>
      <c r="B59" s="53" t="s">
        <v>92</v>
      </c>
      <c r="C59" s="19" t="s">
        <v>56</v>
      </c>
      <c r="D59" s="19" t="s">
        <v>56</v>
      </c>
      <c r="E59" s="25">
        <v>400000</v>
      </c>
      <c r="F59" s="24" t="s">
        <v>93</v>
      </c>
    </row>
    <row r="60" spans="1:6" ht="26.4" x14ac:dyDescent="0.3">
      <c r="A60" s="22"/>
      <c r="B60" s="60" t="s">
        <v>94</v>
      </c>
      <c r="C60" s="37" t="s">
        <v>15</v>
      </c>
      <c r="D60" s="37" t="s">
        <v>15</v>
      </c>
      <c r="E60" s="38">
        <v>750000</v>
      </c>
      <c r="F60" s="36" t="s">
        <v>27</v>
      </c>
    </row>
    <row r="61" spans="1:6" ht="26.4" x14ac:dyDescent="0.3">
      <c r="A61" s="22"/>
      <c r="B61" s="53" t="s">
        <v>95</v>
      </c>
      <c r="C61" s="19" t="s">
        <v>15</v>
      </c>
      <c r="D61" s="19" t="s">
        <v>15</v>
      </c>
      <c r="E61" s="25">
        <v>15000000</v>
      </c>
      <c r="F61" s="31" t="s">
        <v>27</v>
      </c>
    </row>
    <row r="62" spans="1:6" ht="26.4" x14ac:dyDescent="0.3">
      <c r="A62" s="22"/>
      <c r="B62" s="53" t="s">
        <v>96</v>
      </c>
      <c r="C62" s="19" t="s">
        <v>15</v>
      </c>
      <c r="D62" s="19" t="s">
        <v>15</v>
      </c>
      <c r="E62" s="25">
        <v>2600000</v>
      </c>
      <c r="F62" s="24" t="s">
        <v>27</v>
      </c>
    </row>
    <row r="63" spans="1:6" x14ac:dyDescent="0.3">
      <c r="A63" s="22"/>
      <c r="B63" s="53" t="s">
        <v>97</v>
      </c>
      <c r="C63" s="52" t="s">
        <v>15</v>
      </c>
      <c r="D63" s="52" t="s">
        <v>15</v>
      </c>
      <c r="E63" s="25">
        <v>750000</v>
      </c>
      <c r="F63" s="24" t="s">
        <v>98</v>
      </c>
    </row>
    <row r="64" spans="1:6" x14ac:dyDescent="0.3">
      <c r="A64" s="22"/>
      <c r="B64" s="53"/>
      <c r="C64" s="52"/>
      <c r="D64" s="52"/>
      <c r="E64" s="25"/>
      <c r="F64" s="24"/>
    </row>
    <row r="65" spans="1:6" ht="26.4" x14ac:dyDescent="0.3">
      <c r="A65" s="32" t="s">
        <v>99</v>
      </c>
      <c r="B65" s="68" t="s">
        <v>100</v>
      </c>
      <c r="C65" s="46"/>
      <c r="D65" s="46"/>
      <c r="E65" s="63">
        <f>SUM(E66:E72)</f>
        <v>8400000</v>
      </c>
      <c r="F65" s="19"/>
    </row>
    <row r="66" spans="1:6" ht="26.4" x14ac:dyDescent="0.3">
      <c r="A66" s="69" t="s">
        <v>101</v>
      </c>
      <c r="B66" s="70" t="s">
        <v>102</v>
      </c>
      <c r="C66" s="71" t="s">
        <v>26</v>
      </c>
      <c r="D66" s="71" t="s">
        <v>26</v>
      </c>
      <c r="E66" s="72">
        <v>50000</v>
      </c>
      <c r="F66" s="73" t="s">
        <v>103</v>
      </c>
    </row>
    <row r="67" spans="1:6" ht="26.4" x14ac:dyDescent="0.3">
      <c r="A67" s="32"/>
      <c r="B67" s="60" t="s">
        <v>104</v>
      </c>
      <c r="C67" s="37" t="s">
        <v>15</v>
      </c>
      <c r="D67" s="37" t="s">
        <v>15</v>
      </c>
      <c r="E67" s="38">
        <v>1100000</v>
      </c>
      <c r="F67" s="37" t="s">
        <v>29</v>
      </c>
    </row>
    <row r="68" spans="1:6" x14ac:dyDescent="0.3">
      <c r="A68" s="32"/>
      <c r="B68" s="53" t="s">
        <v>105</v>
      </c>
      <c r="C68" s="19" t="s">
        <v>15</v>
      </c>
      <c r="D68" s="19" t="s">
        <v>15</v>
      </c>
      <c r="E68" s="25">
        <v>900000</v>
      </c>
      <c r="F68" s="19" t="s">
        <v>98</v>
      </c>
    </row>
    <row r="69" spans="1:6" ht="66" x14ac:dyDescent="0.3">
      <c r="A69" s="32"/>
      <c r="B69" s="53" t="s">
        <v>106</v>
      </c>
      <c r="C69" s="19" t="s">
        <v>15</v>
      </c>
      <c r="D69" s="19" t="s">
        <v>15</v>
      </c>
      <c r="E69" s="25">
        <v>1500000</v>
      </c>
      <c r="F69" s="19" t="s">
        <v>16</v>
      </c>
    </row>
    <row r="70" spans="1:6" ht="39.6" x14ac:dyDescent="0.3">
      <c r="A70" s="32"/>
      <c r="B70" s="53" t="s">
        <v>107</v>
      </c>
      <c r="C70" s="19" t="s">
        <v>26</v>
      </c>
      <c r="D70" s="19" t="s">
        <v>26</v>
      </c>
      <c r="E70" s="25">
        <v>3000000</v>
      </c>
      <c r="F70" s="19" t="s">
        <v>108</v>
      </c>
    </row>
    <row r="71" spans="1:6" ht="52.8" x14ac:dyDescent="0.3">
      <c r="A71" s="32"/>
      <c r="B71" s="53" t="s">
        <v>109</v>
      </c>
      <c r="C71" s="19" t="s">
        <v>26</v>
      </c>
      <c r="D71" s="19" t="s">
        <v>26</v>
      </c>
      <c r="E71" s="25">
        <v>1750000</v>
      </c>
      <c r="F71" s="19" t="s">
        <v>42</v>
      </c>
    </row>
    <row r="72" spans="1:6" ht="26.4" x14ac:dyDescent="0.3">
      <c r="A72" s="69" t="s">
        <v>101</v>
      </c>
      <c r="B72" s="74" t="s">
        <v>110</v>
      </c>
      <c r="C72" s="73" t="s">
        <v>26</v>
      </c>
      <c r="D72" s="73" t="s">
        <v>26</v>
      </c>
      <c r="E72" s="75">
        <v>100000</v>
      </c>
      <c r="F72" s="76" t="s">
        <v>111</v>
      </c>
    </row>
    <row r="73" spans="1:6" x14ac:dyDescent="0.3">
      <c r="A73" s="22"/>
      <c r="B73" s="53"/>
      <c r="C73" s="52"/>
      <c r="D73" s="52"/>
      <c r="E73" s="42">
        <f>SUM(E74)+E79+E85+E88</f>
        <v>12940000</v>
      </c>
      <c r="F73" s="21"/>
    </row>
    <row r="74" spans="1:6" ht="26.4" x14ac:dyDescent="0.3">
      <c r="A74" s="32" t="s">
        <v>112</v>
      </c>
      <c r="B74" s="68" t="s">
        <v>113</v>
      </c>
      <c r="C74" s="46"/>
      <c r="D74" s="46"/>
      <c r="E74" s="63">
        <f>SUM(E75:E77)</f>
        <v>390000</v>
      </c>
      <c r="F74" s="16"/>
    </row>
    <row r="75" spans="1:6" ht="26.4" x14ac:dyDescent="0.3">
      <c r="A75" s="69" t="s">
        <v>101</v>
      </c>
      <c r="B75" s="77" t="s">
        <v>114</v>
      </c>
      <c r="C75" s="73" t="s">
        <v>15</v>
      </c>
      <c r="D75" s="73" t="s">
        <v>15</v>
      </c>
      <c r="E75" s="72">
        <v>40000</v>
      </c>
      <c r="F75" s="76" t="s">
        <v>111</v>
      </c>
    </row>
    <row r="76" spans="1:6" x14ac:dyDescent="0.3">
      <c r="A76" s="69" t="s">
        <v>101</v>
      </c>
      <c r="B76" s="40" t="s">
        <v>115</v>
      </c>
      <c r="C76" s="73" t="s">
        <v>26</v>
      </c>
      <c r="D76" s="78" t="s">
        <v>26</v>
      </c>
      <c r="E76" s="72">
        <v>250000</v>
      </c>
      <c r="F76" s="76" t="s">
        <v>29</v>
      </c>
    </row>
    <row r="77" spans="1:6" x14ac:dyDescent="0.3">
      <c r="A77" s="69" t="s">
        <v>101</v>
      </c>
      <c r="B77" s="40" t="s">
        <v>116</v>
      </c>
      <c r="C77" s="73" t="s">
        <v>15</v>
      </c>
      <c r="D77" s="73" t="s">
        <v>15</v>
      </c>
      <c r="E77" s="72">
        <v>100000</v>
      </c>
      <c r="F77" s="76" t="s">
        <v>98</v>
      </c>
    </row>
    <row r="78" spans="1:6" x14ac:dyDescent="0.3">
      <c r="A78" s="22"/>
      <c r="B78" s="23"/>
      <c r="C78" s="19"/>
      <c r="D78" s="19"/>
      <c r="E78" s="42"/>
      <c r="F78" s="24"/>
    </row>
    <row r="79" spans="1:6" ht="26.4" x14ac:dyDescent="0.3">
      <c r="A79" s="32" t="s">
        <v>117</v>
      </c>
      <c r="B79" s="68" t="s">
        <v>118</v>
      </c>
      <c r="C79" s="46"/>
      <c r="D79" s="46"/>
      <c r="E79" s="63">
        <f>SUM(E80:E83)</f>
        <v>5250000</v>
      </c>
      <c r="F79" s="19"/>
    </row>
    <row r="80" spans="1:6" ht="39.6" x14ac:dyDescent="0.3">
      <c r="A80" s="69" t="s">
        <v>101</v>
      </c>
      <c r="B80" s="23" t="s">
        <v>119</v>
      </c>
      <c r="C80" s="19" t="s">
        <v>15</v>
      </c>
      <c r="D80" s="19" t="s">
        <v>15</v>
      </c>
      <c r="E80" s="25">
        <v>1500000</v>
      </c>
      <c r="F80" s="24" t="s">
        <v>11</v>
      </c>
    </row>
    <row r="81" spans="1:6" ht="52.8" x14ac:dyDescent="0.3">
      <c r="A81" s="22"/>
      <c r="B81" s="23" t="s">
        <v>120</v>
      </c>
      <c r="C81" s="19" t="s">
        <v>15</v>
      </c>
      <c r="D81" s="19" t="s">
        <v>15</v>
      </c>
      <c r="E81" s="25">
        <v>3200000</v>
      </c>
      <c r="F81" s="24" t="s">
        <v>121</v>
      </c>
    </row>
    <row r="82" spans="1:6" ht="52.8" x14ac:dyDescent="0.3">
      <c r="A82" s="22"/>
      <c r="B82" s="23" t="s">
        <v>122</v>
      </c>
      <c r="C82" s="19" t="s">
        <v>15</v>
      </c>
      <c r="D82" s="19" t="s">
        <v>15</v>
      </c>
      <c r="E82" s="25">
        <v>400000</v>
      </c>
      <c r="F82" s="24" t="s">
        <v>123</v>
      </c>
    </row>
    <row r="83" spans="1:6" x14ac:dyDescent="0.3">
      <c r="A83" s="69" t="s">
        <v>101</v>
      </c>
      <c r="B83" s="40" t="s">
        <v>124</v>
      </c>
      <c r="C83" s="73" t="s">
        <v>15</v>
      </c>
      <c r="D83" s="73" t="s">
        <v>15</v>
      </c>
      <c r="E83" s="72">
        <v>150000</v>
      </c>
      <c r="F83" s="76" t="s">
        <v>98</v>
      </c>
    </row>
    <row r="84" spans="1:6" x14ac:dyDescent="0.3">
      <c r="A84" s="22"/>
      <c r="B84" s="23"/>
      <c r="C84" s="19"/>
      <c r="D84" s="19"/>
      <c r="E84" s="42"/>
      <c r="F84" s="24"/>
    </row>
    <row r="85" spans="1:6" ht="26.4" x14ac:dyDescent="0.3">
      <c r="A85" s="32" t="s">
        <v>125</v>
      </c>
      <c r="B85" s="68" t="s">
        <v>118</v>
      </c>
      <c r="C85" s="46"/>
      <c r="D85" s="46"/>
      <c r="E85" s="63">
        <f>SUM(E86)</f>
        <v>4300000</v>
      </c>
      <c r="F85" s="19"/>
    </row>
    <row r="86" spans="1:6" ht="26.4" x14ac:dyDescent="0.3">
      <c r="A86" s="22"/>
      <c r="B86" s="23" t="s">
        <v>126</v>
      </c>
      <c r="C86" s="19" t="s">
        <v>15</v>
      </c>
      <c r="D86" s="19" t="s">
        <v>15</v>
      </c>
      <c r="E86" s="25">
        <v>4300000</v>
      </c>
      <c r="F86" s="24" t="s">
        <v>121</v>
      </c>
    </row>
    <row r="87" spans="1:6" x14ac:dyDescent="0.3">
      <c r="A87" s="22"/>
      <c r="B87" s="23"/>
      <c r="C87" s="19"/>
      <c r="D87" s="19"/>
      <c r="E87" s="25"/>
      <c r="F87" s="24"/>
    </row>
    <row r="88" spans="1:6" ht="26.4" x14ac:dyDescent="0.3">
      <c r="A88" s="32" t="s">
        <v>127</v>
      </c>
      <c r="B88" s="68" t="s">
        <v>128</v>
      </c>
      <c r="C88" s="46"/>
      <c r="D88" s="46"/>
      <c r="E88" s="63">
        <f>SUM(E89)</f>
        <v>3000000</v>
      </c>
      <c r="F88" s="16"/>
    </row>
    <row r="89" spans="1:6" ht="39.6" x14ac:dyDescent="0.3">
      <c r="A89" s="22"/>
      <c r="B89" s="23" t="s">
        <v>129</v>
      </c>
      <c r="C89" s="19" t="s">
        <v>15</v>
      </c>
      <c r="D89" s="19" t="s">
        <v>15</v>
      </c>
      <c r="E89" s="25">
        <v>3000000</v>
      </c>
      <c r="F89" s="24" t="s">
        <v>121</v>
      </c>
    </row>
    <row r="90" spans="1:6" x14ac:dyDescent="0.3">
      <c r="A90" s="22"/>
      <c r="B90" s="23"/>
      <c r="C90" s="19"/>
      <c r="D90" s="19"/>
      <c r="E90" s="25"/>
      <c r="F90" s="24"/>
    </row>
    <row r="91" spans="1:6" x14ac:dyDescent="0.3">
      <c r="A91" s="22"/>
      <c r="B91" s="23"/>
      <c r="C91" s="19"/>
      <c r="D91" s="19"/>
      <c r="E91" s="27">
        <f>SUM(E92)+E97</f>
        <v>32990000</v>
      </c>
      <c r="F91" s="24"/>
    </row>
    <row r="92" spans="1:6" ht="26.4" x14ac:dyDescent="0.3">
      <c r="A92" s="32" t="s">
        <v>130</v>
      </c>
      <c r="B92" s="45" t="s">
        <v>131</v>
      </c>
      <c r="C92" s="56"/>
      <c r="D92" s="56"/>
      <c r="E92" s="47">
        <f>SUM(E93:E95)</f>
        <v>22000000</v>
      </c>
      <c r="F92" s="19"/>
    </row>
    <row r="93" spans="1:6" ht="26.4" x14ac:dyDescent="0.3">
      <c r="A93" s="22"/>
      <c r="B93" s="23" t="s">
        <v>132</v>
      </c>
      <c r="C93" s="19" t="s">
        <v>15</v>
      </c>
      <c r="D93" s="19" t="s">
        <v>15</v>
      </c>
      <c r="E93" s="25">
        <v>18000000</v>
      </c>
      <c r="F93" s="31" t="s">
        <v>42</v>
      </c>
    </row>
    <row r="94" spans="1:6" ht="26.4" x14ac:dyDescent="0.3">
      <c r="A94" s="22"/>
      <c r="B94" s="23" t="s">
        <v>133</v>
      </c>
      <c r="C94" s="19" t="s">
        <v>15</v>
      </c>
      <c r="D94" s="19" t="s">
        <v>15</v>
      </c>
      <c r="E94" s="25">
        <v>2000000</v>
      </c>
      <c r="F94" s="24" t="s">
        <v>134</v>
      </c>
    </row>
    <row r="95" spans="1:6" ht="92.4" x14ac:dyDescent="0.3">
      <c r="A95" s="22"/>
      <c r="B95" s="23" t="s">
        <v>135</v>
      </c>
      <c r="C95" s="19" t="s">
        <v>15</v>
      </c>
      <c r="D95" s="19" t="s">
        <v>15</v>
      </c>
      <c r="E95" s="25">
        <v>2000000</v>
      </c>
      <c r="F95" s="24" t="s">
        <v>62</v>
      </c>
    </row>
    <row r="96" spans="1:6" x14ac:dyDescent="0.3">
      <c r="A96" s="22"/>
      <c r="B96" s="23"/>
      <c r="C96" s="19"/>
      <c r="D96" s="19"/>
      <c r="E96" s="25"/>
      <c r="F96" s="24"/>
    </row>
    <row r="97" spans="1:6" ht="39.6" x14ac:dyDescent="0.3">
      <c r="A97" s="32" t="s">
        <v>136</v>
      </c>
      <c r="B97" s="45" t="s">
        <v>137</v>
      </c>
      <c r="C97" s="46"/>
      <c r="D97" s="46"/>
      <c r="E97" s="62">
        <f>SUM(E98:E103)</f>
        <v>10990000</v>
      </c>
      <c r="F97" s="19"/>
    </row>
    <row r="98" spans="1:6" x14ac:dyDescent="0.3">
      <c r="A98" s="22"/>
      <c r="B98" s="23" t="s">
        <v>138</v>
      </c>
      <c r="C98" s="19" t="s">
        <v>56</v>
      </c>
      <c r="D98" s="19" t="s">
        <v>56</v>
      </c>
      <c r="E98" s="25">
        <v>3190000</v>
      </c>
      <c r="F98" s="24" t="s">
        <v>121</v>
      </c>
    </row>
    <row r="99" spans="1:6" ht="26.4" x14ac:dyDescent="0.3">
      <c r="A99" s="22"/>
      <c r="B99" s="23" t="s">
        <v>139</v>
      </c>
      <c r="C99" s="56" t="s">
        <v>15</v>
      </c>
      <c r="D99" s="79" t="s">
        <v>15</v>
      </c>
      <c r="E99" s="25">
        <v>3900000</v>
      </c>
      <c r="F99" s="24" t="s">
        <v>140</v>
      </c>
    </row>
    <row r="100" spans="1:6" ht="66" x14ac:dyDescent="0.3">
      <c r="A100" s="22"/>
      <c r="B100" s="23" t="s">
        <v>141</v>
      </c>
      <c r="C100" s="56" t="s">
        <v>56</v>
      </c>
      <c r="D100" s="79" t="s">
        <v>15</v>
      </c>
      <c r="E100" s="25">
        <v>2200000</v>
      </c>
      <c r="F100" s="80" t="s">
        <v>11</v>
      </c>
    </row>
    <row r="101" spans="1:6" ht="26.4" x14ac:dyDescent="0.3">
      <c r="A101" s="69" t="s">
        <v>101</v>
      </c>
      <c r="B101" s="40" t="s">
        <v>142</v>
      </c>
      <c r="C101" s="79" t="s">
        <v>26</v>
      </c>
      <c r="D101" s="79" t="s">
        <v>56</v>
      </c>
      <c r="E101" s="72">
        <v>200000</v>
      </c>
      <c r="F101" s="81" t="s">
        <v>11</v>
      </c>
    </row>
    <row r="102" spans="1:6" x14ac:dyDescent="0.3">
      <c r="A102" s="22"/>
      <c r="B102" s="23" t="s">
        <v>143</v>
      </c>
      <c r="C102" s="56" t="s">
        <v>15</v>
      </c>
      <c r="D102" s="56" t="s">
        <v>15</v>
      </c>
      <c r="E102" s="25">
        <v>1000000</v>
      </c>
      <c r="F102" s="80" t="s">
        <v>98</v>
      </c>
    </row>
    <row r="103" spans="1:6" ht="39.6" x14ac:dyDescent="0.3">
      <c r="A103" s="22"/>
      <c r="B103" s="23" t="s">
        <v>144</v>
      </c>
      <c r="C103" s="56" t="s">
        <v>15</v>
      </c>
      <c r="D103" s="56" t="s">
        <v>15</v>
      </c>
      <c r="E103" s="25">
        <v>500000</v>
      </c>
      <c r="F103" s="80" t="s">
        <v>35</v>
      </c>
    </row>
    <row r="104" spans="1:6" x14ac:dyDescent="0.3">
      <c r="A104" s="22"/>
      <c r="B104" s="23"/>
      <c r="C104" s="56"/>
      <c r="D104" s="56"/>
      <c r="E104" s="42">
        <f>SUM(E105)+E108+E121+E125+E128+E133+E147</f>
        <v>373785000</v>
      </c>
      <c r="F104" s="80"/>
    </row>
    <row r="105" spans="1:6" ht="39.6" x14ac:dyDescent="0.3">
      <c r="A105" s="32" t="s">
        <v>145</v>
      </c>
      <c r="B105" s="82" t="s">
        <v>146</v>
      </c>
      <c r="C105" s="56"/>
      <c r="D105" s="56"/>
      <c r="E105" s="83">
        <f>SUM(E106:E107)</f>
        <v>30500000</v>
      </c>
      <c r="F105" s="16"/>
    </row>
    <row r="106" spans="1:6" ht="52.8" x14ac:dyDescent="0.3">
      <c r="A106" s="84"/>
      <c r="B106" s="85" t="s">
        <v>147</v>
      </c>
      <c r="C106" s="86" t="s">
        <v>148</v>
      </c>
      <c r="D106" s="86" t="s">
        <v>148</v>
      </c>
      <c r="E106" s="38">
        <v>30000000</v>
      </c>
      <c r="F106" s="87" t="s">
        <v>29</v>
      </c>
    </row>
    <row r="107" spans="1:6" ht="39.6" x14ac:dyDescent="0.3">
      <c r="A107" s="22"/>
      <c r="B107" s="88" t="s">
        <v>149</v>
      </c>
      <c r="C107" s="80" t="s">
        <v>56</v>
      </c>
      <c r="D107" s="80" t="s">
        <v>56</v>
      </c>
      <c r="E107" s="25">
        <v>500000</v>
      </c>
      <c r="F107" s="80" t="s">
        <v>29</v>
      </c>
    </row>
    <row r="108" spans="1:6" ht="39.6" x14ac:dyDescent="0.3">
      <c r="A108" s="32" t="s">
        <v>150</v>
      </c>
      <c r="B108" s="82" t="s">
        <v>151</v>
      </c>
      <c r="C108" s="89"/>
      <c r="D108" s="89"/>
      <c r="E108" s="90">
        <f>SUM(E109:E120)</f>
        <v>125200000</v>
      </c>
      <c r="F108" s="19"/>
    </row>
    <row r="109" spans="1:6" ht="52.8" x14ac:dyDescent="0.3">
      <c r="A109" s="22"/>
      <c r="B109" s="85" t="s">
        <v>152</v>
      </c>
      <c r="C109" s="58" t="s">
        <v>15</v>
      </c>
      <c r="D109" s="58" t="s">
        <v>15</v>
      </c>
      <c r="E109" s="38">
        <v>53000000</v>
      </c>
      <c r="F109" s="39" t="s">
        <v>153</v>
      </c>
    </row>
    <row r="110" spans="1:6" ht="52.8" x14ac:dyDescent="0.3">
      <c r="A110" s="22"/>
      <c r="B110" s="88" t="s">
        <v>154</v>
      </c>
      <c r="C110" s="56" t="s">
        <v>15</v>
      </c>
      <c r="D110" s="56" t="s">
        <v>15</v>
      </c>
      <c r="E110" s="25">
        <v>3000000</v>
      </c>
      <c r="F110" s="24" t="s">
        <v>155</v>
      </c>
    </row>
    <row r="111" spans="1:6" ht="52.8" x14ac:dyDescent="0.3">
      <c r="A111" s="22"/>
      <c r="B111" s="88" t="s">
        <v>156</v>
      </c>
      <c r="C111" s="56" t="s">
        <v>15</v>
      </c>
      <c r="D111" s="56" t="s">
        <v>15</v>
      </c>
      <c r="E111" s="25">
        <v>4000000</v>
      </c>
      <c r="F111" s="24" t="s">
        <v>157</v>
      </c>
    </row>
    <row r="112" spans="1:6" ht="39.6" x14ac:dyDescent="0.3">
      <c r="A112" s="22"/>
      <c r="B112" s="88" t="s">
        <v>158</v>
      </c>
      <c r="C112" s="56" t="s">
        <v>15</v>
      </c>
      <c r="D112" s="56" t="s">
        <v>15</v>
      </c>
      <c r="E112" s="25">
        <v>4000000</v>
      </c>
      <c r="F112" s="24" t="s">
        <v>157</v>
      </c>
    </row>
    <row r="113" spans="1:6" ht="39.6" x14ac:dyDescent="0.3">
      <c r="A113" s="22"/>
      <c r="B113" s="88" t="s">
        <v>159</v>
      </c>
      <c r="C113" s="56" t="s">
        <v>15</v>
      </c>
      <c r="D113" s="56" t="s">
        <v>15</v>
      </c>
      <c r="E113" s="25">
        <v>1200000</v>
      </c>
      <c r="F113" s="24" t="s">
        <v>157</v>
      </c>
    </row>
    <row r="114" spans="1:6" ht="52.8" x14ac:dyDescent="0.3">
      <c r="A114" s="22"/>
      <c r="B114" s="85" t="s">
        <v>160</v>
      </c>
      <c r="C114" s="58" t="s">
        <v>15</v>
      </c>
      <c r="D114" s="58" t="s">
        <v>15</v>
      </c>
      <c r="E114" s="38">
        <v>20000000</v>
      </c>
      <c r="F114" s="39" t="s">
        <v>161</v>
      </c>
    </row>
    <row r="115" spans="1:6" ht="52.8" x14ac:dyDescent="0.3">
      <c r="A115" s="91"/>
      <c r="B115" s="88" t="s">
        <v>162</v>
      </c>
      <c r="C115" s="56" t="s">
        <v>15</v>
      </c>
      <c r="D115" s="56" t="s">
        <v>15</v>
      </c>
      <c r="E115" s="25">
        <v>1000000</v>
      </c>
      <c r="F115" s="24" t="s">
        <v>163</v>
      </c>
    </row>
    <row r="116" spans="1:6" ht="39.6" x14ac:dyDescent="0.3">
      <c r="A116" s="91"/>
      <c r="B116" s="85" t="s">
        <v>164</v>
      </c>
      <c r="C116" s="58" t="s">
        <v>15</v>
      </c>
      <c r="D116" s="58" t="s">
        <v>15</v>
      </c>
      <c r="E116" s="38">
        <v>5000000</v>
      </c>
      <c r="F116" s="36" t="s">
        <v>90</v>
      </c>
    </row>
    <row r="117" spans="1:6" ht="39.6" x14ac:dyDescent="0.3">
      <c r="A117" s="22"/>
      <c r="B117" s="88" t="s">
        <v>165</v>
      </c>
      <c r="C117" s="56" t="s">
        <v>15</v>
      </c>
      <c r="D117" s="56" t="s">
        <v>15</v>
      </c>
      <c r="E117" s="25">
        <v>10000000</v>
      </c>
      <c r="F117" s="31" t="s">
        <v>166</v>
      </c>
    </row>
    <row r="118" spans="1:6" ht="39.6" x14ac:dyDescent="0.3">
      <c r="A118" s="22"/>
      <c r="B118" s="85" t="s">
        <v>167</v>
      </c>
      <c r="C118" s="58" t="s">
        <v>15</v>
      </c>
      <c r="D118" s="58" t="s">
        <v>15</v>
      </c>
      <c r="E118" s="38">
        <v>18000000</v>
      </c>
      <c r="F118" s="39" t="s">
        <v>168</v>
      </c>
    </row>
    <row r="119" spans="1:6" ht="26.4" x14ac:dyDescent="0.3">
      <c r="A119" s="22"/>
      <c r="B119" s="85" t="s">
        <v>169</v>
      </c>
      <c r="C119" s="58" t="s">
        <v>15</v>
      </c>
      <c r="D119" s="58" t="s">
        <v>15</v>
      </c>
      <c r="E119" s="38">
        <v>4000000</v>
      </c>
      <c r="F119" s="36" t="s">
        <v>157</v>
      </c>
    </row>
    <row r="120" spans="1:6" ht="39.6" x14ac:dyDescent="0.3">
      <c r="A120" s="22"/>
      <c r="B120" s="85" t="s">
        <v>170</v>
      </c>
      <c r="C120" s="58" t="s">
        <v>15</v>
      </c>
      <c r="D120" s="58" t="s">
        <v>15</v>
      </c>
      <c r="E120" s="38">
        <v>2000000</v>
      </c>
      <c r="F120" s="36" t="s">
        <v>58</v>
      </c>
    </row>
    <row r="121" spans="1:6" ht="39.6" x14ac:dyDescent="0.3">
      <c r="A121" s="32" t="s">
        <v>171</v>
      </c>
      <c r="B121" s="92" t="s">
        <v>172</v>
      </c>
      <c r="C121" s="56"/>
      <c r="D121" s="56"/>
      <c r="E121" s="90">
        <f>SUM(E122:E124)</f>
        <v>4225000</v>
      </c>
      <c r="F121" s="19"/>
    </row>
    <row r="122" spans="1:6" x14ac:dyDescent="0.3">
      <c r="A122" s="22"/>
      <c r="B122" s="93" t="s">
        <v>173</v>
      </c>
      <c r="C122" s="94" t="s">
        <v>15</v>
      </c>
      <c r="D122" s="94" t="s">
        <v>15</v>
      </c>
      <c r="E122" s="38">
        <v>200000</v>
      </c>
      <c r="F122" s="94" t="s">
        <v>103</v>
      </c>
    </row>
    <row r="123" spans="1:6" x14ac:dyDescent="0.3">
      <c r="A123" s="69" t="s">
        <v>101</v>
      </c>
      <c r="B123" s="95" t="s">
        <v>174</v>
      </c>
      <c r="C123" s="96" t="s">
        <v>15</v>
      </c>
      <c r="D123" s="96" t="s">
        <v>15</v>
      </c>
      <c r="E123" s="72">
        <v>25000</v>
      </c>
      <c r="F123" s="96" t="s">
        <v>111</v>
      </c>
    </row>
    <row r="124" spans="1:6" ht="26.4" x14ac:dyDescent="0.3">
      <c r="A124" s="22"/>
      <c r="B124" s="85" t="s">
        <v>175</v>
      </c>
      <c r="C124" s="58" t="s">
        <v>15</v>
      </c>
      <c r="D124" s="58" t="s">
        <v>15</v>
      </c>
      <c r="E124" s="38">
        <v>4000000</v>
      </c>
      <c r="F124" s="36" t="s">
        <v>111</v>
      </c>
    </row>
    <row r="125" spans="1:6" ht="39.6" x14ac:dyDescent="0.3">
      <c r="A125" s="32" t="s">
        <v>176</v>
      </c>
      <c r="B125" s="82" t="s">
        <v>177</v>
      </c>
      <c r="C125" s="56"/>
      <c r="D125" s="56"/>
      <c r="E125" s="90">
        <f>SUM(E126:E127)</f>
        <v>4300000</v>
      </c>
      <c r="F125" s="19"/>
    </row>
    <row r="126" spans="1:6" ht="26.4" x14ac:dyDescent="0.3">
      <c r="A126" s="84"/>
      <c r="B126" s="85" t="s">
        <v>178</v>
      </c>
      <c r="C126" s="58" t="s">
        <v>15</v>
      </c>
      <c r="D126" s="58" t="s">
        <v>15</v>
      </c>
      <c r="E126" s="38">
        <v>3000000</v>
      </c>
      <c r="F126" s="36" t="s">
        <v>29</v>
      </c>
    </row>
    <row r="127" spans="1:6" ht="26.4" x14ac:dyDescent="0.3">
      <c r="A127" s="22"/>
      <c r="B127" s="85" t="s">
        <v>179</v>
      </c>
      <c r="C127" s="58" t="s">
        <v>15</v>
      </c>
      <c r="D127" s="58" t="s">
        <v>15</v>
      </c>
      <c r="E127" s="38">
        <v>1300000</v>
      </c>
      <c r="F127" s="36" t="s">
        <v>29</v>
      </c>
    </row>
    <row r="128" spans="1:6" ht="39.6" x14ac:dyDescent="0.3">
      <c r="A128" s="32" t="s">
        <v>180</v>
      </c>
      <c r="B128" s="82" t="s">
        <v>181</v>
      </c>
      <c r="C128" s="56"/>
      <c r="D128" s="56"/>
      <c r="E128" s="90">
        <f>SUM(E129:E132)</f>
        <v>13170000</v>
      </c>
      <c r="F128" s="19"/>
    </row>
    <row r="129" spans="1:6" ht="39.6" x14ac:dyDescent="0.3">
      <c r="A129" s="22"/>
      <c r="B129" s="85" t="s">
        <v>182</v>
      </c>
      <c r="C129" s="49" t="s">
        <v>15</v>
      </c>
      <c r="D129" s="49" t="s">
        <v>15</v>
      </c>
      <c r="E129" s="38">
        <v>2500000</v>
      </c>
      <c r="F129" s="36" t="s">
        <v>42</v>
      </c>
    </row>
    <row r="130" spans="1:6" ht="39.6" x14ac:dyDescent="0.3">
      <c r="A130" s="84"/>
      <c r="B130" s="85" t="s">
        <v>183</v>
      </c>
      <c r="C130" s="49" t="s">
        <v>15</v>
      </c>
      <c r="D130" s="49" t="s">
        <v>15</v>
      </c>
      <c r="E130" s="38">
        <v>10000000</v>
      </c>
      <c r="F130" s="36" t="s">
        <v>157</v>
      </c>
    </row>
    <row r="131" spans="1:6" ht="66" x14ac:dyDescent="0.3">
      <c r="A131" s="97"/>
      <c r="B131" s="85" t="s">
        <v>184</v>
      </c>
      <c r="C131" s="49" t="s">
        <v>15</v>
      </c>
      <c r="D131" s="49" t="s">
        <v>15</v>
      </c>
      <c r="E131" s="38">
        <v>170000</v>
      </c>
      <c r="F131" s="36" t="s">
        <v>42</v>
      </c>
    </row>
    <row r="132" spans="1:6" x14ac:dyDescent="0.3">
      <c r="A132" s="22"/>
      <c r="B132" s="88" t="s">
        <v>105</v>
      </c>
      <c r="C132" s="52" t="s">
        <v>15</v>
      </c>
      <c r="D132" s="52" t="s">
        <v>15</v>
      </c>
      <c r="E132" s="25">
        <v>500000</v>
      </c>
      <c r="F132" s="24" t="s">
        <v>98</v>
      </c>
    </row>
    <row r="133" spans="1:6" ht="39.6" x14ac:dyDescent="0.3">
      <c r="A133" s="32" t="s">
        <v>185</v>
      </c>
      <c r="B133" s="82" t="s">
        <v>186</v>
      </c>
      <c r="C133" s="19"/>
      <c r="D133" s="19"/>
      <c r="E133" s="90">
        <f>SUM(E134:E146)</f>
        <v>191940000</v>
      </c>
      <c r="F133" s="19"/>
    </row>
    <row r="134" spans="1:6" ht="66" x14ac:dyDescent="0.3">
      <c r="A134" s="22"/>
      <c r="B134" s="88" t="s">
        <v>187</v>
      </c>
      <c r="C134" s="52" t="s">
        <v>15</v>
      </c>
      <c r="D134" s="52" t="s">
        <v>15</v>
      </c>
      <c r="E134" s="25">
        <v>600000</v>
      </c>
      <c r="F134" s="24" t="s">
        <v>108</v>
      </c>
    </row>
    <row r="135" spans="1:6" ht="66" x14ac:dyDescent="0.3">
      <c r="A135" s="22"/>
      <c r="B135" s="85" t="s">
        <v>188</v>
      </c>
      <c r="C135" s="49" t="s">
        <v>15</v>
      </c>
      <c r="D135" s="49" t="s">
        <v>15</v>
      </c>
      <c r="E135" s="38">
        <v>3840000</v>
      </c>
      <c r="F135" s="36" t="s">
        <v>108</v>
      </c>
    </row>
    <row r="136" spans="1:6" ht="39.6" x14ac:dyDescent="0.3">
      <c r="A136" s="22"/>
      <c r="B136" s="88" t="s">
        <v>189</v>
      </c>
      <c r="C136" s="52" t="s">
        <v>15</v>
      </c>
      <c r="D136" s="52" t="s">
        <v>15</v>
      </c>
      <c r="E136" s="25">
        <v>14000000</v>
      </c>
      <c r="F136" s="31" t="s">
        <v>16</v>
      </c>
    </row>
    <row r="137" spans="1:6" ht="52.8" x14ac:dyDescent="0.3">
      <c r="A137" s="22"/>
      <c r="B137" s="85" t="s">
        <v>190</v>
      </c>
      <c r="C137" s="49" t="s">
        <v>15</v>
      </c>
      <c r="D137" s="49" t="s">
        <v>15</v>
      </c>
      <c r="E137" s="38">
        <v>16000000</v>
      </c>
      <c r="F137" s="39" t="s">
        <v>16</v>
      </c>
    </row>
    <row r="138" spans="1:6" ht="66" x14ac:dyDescent="0.3">
      <c r="A138" s="22"/>
      <c r="B138" s="85" t="s">
        <v>191</v>
      </c>
      <c r="C138" s="49" t="s">
        <v>15</v>
      </c>
      <c r="D138" s="49" t="s">
        <v>15</v>
      </c>
      <c r="E138" s="38">
        <v>9000000</v>
      </c>
      <c r="F138" s="36" t="s">
        <v>16</v>
      </c>
    </row>
    <row r="139" spans="1:6" ht="66" x14ac:dyDescent="0.3">
      <c r="A139" s="22"/>
      <c r="B139" s="85" t="s">
        <v>192</v>
      </c>
      <c r="C139" s="49" t="s">
        <v>15</v>
      </c>
      <c r="D139" s="49" t="s">
        <v>15</v>
      </c>
      <c r="E139" s="38">
        <v>101000000</v>
      </c>
      <c r="F139" s="39" t="s">
        <v>16</v>
      </c>
    </row>
    <row r="140" spans="1:6" ht="66" x14ac:dyDescent="0.3">
      <c r="A140" s="22"/>
      <c r="B140" s="85" t="s">
        <v>193</v>
      </c>
      <c r="C140" s="49" t="s">
        <v>15</v>
      </c>
      <c r="D140" s="49" t="s">
        <v>15</v>
      </c>
      <c r="E140" s="38">
        <v>4000000</v>
      </c>
      <c r="F140" s="36" t="s">
        <v>16</v>
      </c>
    </row>
    <row r="141" spans="1:6" ht="66" x14ac:dyDescent="0.3">
      <c r="A141" s="22"/>
      <c r="B141" s="88" t="s">
        <v>188</v>
      </c>
      <c r="C141" s="52" t="s">
        <v>15</v>
      </c>
      <c r="D141" s="52" t="s">
        <v>15</v>
      </c>
      <c r="E141" s="25">
        <v>1200000</v>
      </c>
      <c r="F141" s="24" t="s">
        <v>168</v>
      </c>
    </row>
    <row r="142" spans="1:6" ht="26.4" x14ac:dyDescent="0.3">
      <c r="A142" s="22"/>
      <c r="B142" s="85" t="s">
        <v>194</v>
      </c>
      <c r="C142" s="49" t="s">
        <v>15</v>
      </c>
      <c r="D142" s="49" t="s">
        <v>15</v>
      </c>
      <c r="E142" s="38">
        <v>9000000</v>
      </c>
      <c r="F142" s="36" t="s">
        <v>157</v>
      </c>
    </row>
    <row r="143" spans="1:6" ht="39.6" x14ac:dyDescent="0.3">
      <c r="A143" s="22"/>
      <c r="B143" s="85" t="s">
        <v>195</v>
      </c>
      <c r="C143" s="49" t="s">
        <v>15</v>
      </c>
      <c r="D143" s="49" t="s">
        <v>15</v>
      </c>
      <c r="E143" s="38">
        <v>16000000</v>
      </c>
      <c r="F143" s="39" t="s">
        <v>16</v>
      </c>
    </row>
    <row r="144" spans="1:6" ht="79.2" x14ac:dyDescent="0.3">
      <c r="A144" s="22"/>
      <c r="B144" s="85" t="s">
        <v>196</v>
      </c>
      <c r="C144" s="49" t="s">
        <v>15</v>
      </c>
      <c r="D144" s="49" t="s">
        <v>15</v>
      </c>
      <c r="E144" s="38">
        <v>7800000</v>
      </c>
      <c r="F144" s="36" t="s">
        <v>108</v>
      </c>
    </row>
    <row r="145" spans="1:6" x14ac:dyDescent="0.3">
      <c r="A145" s="22"/>
      <c r="B145" s="88" t="s">
        <v>143</v>
      </c>
      <c r="C145" s="52" t="s">
        <v>15</v>
      </c>
      <c r="D145" s="52" t="s">
        <v>15</v>
      </c>
      <c r="E145" s="25">
        <v>500000</v>
      </c>
      <c r="F145" s="24" t="s">
        <v>52</v>
      </c>
    </row>
    <row r="146" spans="1:6" ht="52.8" x14ac:dyDescent="0.3">
      <c r="A146" s="22"/>
      <c r="B146" s="88" t="s">
        <v>197</v>
      </c>
      <c r="C146" s="52" t="s">
        <v>15</v>
      </c>
      <c r="D146" s="52" t="s">
        <v>15</v>
      </c>
      <c r="E146" s="25">
        <v>9000000</v>
      </c>
      <c r="F146" s="24" t="s">
        <v>108</v>
      </c>
    </row>
    <row r="147" spans="1:6" ht="26.4" x14ac:dyDescent="0.3">
      <c r="A147" s="32" t="s">
        <v>198</v>
      </c>
      <c r="B147" s="82" t="s">
        <v>199</v>
      </c>
      <c r="C147" s="46"/>
      <c r="D147" s="46"/>
      <c r="E147" s="90">
        <f>SUM(E148:E153)</f>
        <v>4450000</v>
      </c>
      <c r="F147" s="19"/>
    </row>
    <row r="148" spans="1:6" ht="26.4" x14ac:dyDescent="0.3">
      <c r="A148" s="98" t="s">
        <v>101</v>
      </c>
      <c r="B148" s="74" t="s">
        <v>200</v>
      </c>
      <c r="C148" s="73" t="s">
        <v>26</v>
      </c>
      <c r="D148" s="73" t="s">
        <v>26</v>
      </c>
      <c r="E148" s="72">
        <v>150000</v>
      </c>
      <c r="F148" s="76" t="s">
        <v>201</v>
      </c>
    </row>
    <row r="149" spans="1:6" ht="26.4" x14ac:dyDescent="0.3">
      <c r="A149" s="22"/>
      <c r="B149" s="99" t="s">
        <v>202</v>
      </c>
      <c r="C149" s="19" t="s">
        <v>15</v>
      </c>
      <c r="D149" s="19" t="s">
        <v>15</v>
      </c>
      <c r="E149" s="25">
        <v>950000</v>
      </c>
      <c r="F149" s="24" t="s">
        <v>37</v>
      </c>
    </row>
    <row r="150" spans="1:6" ht="39.6" x14ac:dyDescent="0.3">
      <c r="A150" s="22"/>
      <c r="B150" s="99" t="s">
        <v>203</v>
      </c>
      <c r="C150" s="19" t="s">
        <v>15</v>
      </c>
      <c r="D150" s="19" t="s">
        <v>15</v>
      </c>
      <c r="E150" s="25">
        <v>750000</v>
      </c>
      <c r="F150" s="24" t="s">
        <v>204</v>
      </c>
    </row>
    <row r="151" spans="1:6" ht="39.6" x14ac:dyDescent="0.3">
      <c r="A151" s="22"/>
      <c r="B151" s="100" t="s">
        <v>205</v>
      </c>
      <c r="C151" s="37" t="s">
        <v>15</v>
      </c>
      <c r="D151" s="37" t="s">
        <v>15</v>
      </c>
      <c r="E151" s="38">
        <v>800000</v>
      </c>
      <c r="F151" s="36" t="s">
        <v>29</v>
      </c>
    </row>
    <row r="152" spans="1:6" ht="39.6" x14ac:dyDescent="0.3">
      <c r="A152" s="22"/>
      <c r="B152" s="99" t="s">
        <v>206</v>
      </c>
      <c r="C152" s="19" t="s">
        <v>15</v>
      </c>
      <c r="D152" s="19" t="s">
        <v>15</v>
      </c>
      <c r="E152" s="25">
        <v>1300000</v>
      </c>
      <c r="F152" s="24" t="s">
        <v>157</v>
      </c>
    </row>
    <row r="153" spans="1:6" x14ac:dyDescent="0.3">
      <c r="A153" s="22"/>
      <c r="B153" s="99" t="s">
        <v>105</v>
      </c>
      <c r="C153" s="19" t="s">
        <v>15</v>
      </c>
      <c r="D153" s="19" t="s">
        <v>15</v>
      </c>
      <c r="E153" s="25">
        <v>500000</v>
      </c>
      <c r="F153" s="24" t="s">
        <v>52</v>
      </c>
    </row>
    <row r="154" spans="1:6" x14ac:dyDescent="0.3">
      <c r="A154" s="22"/>
      <c r="B154" s="53"/>
      <c r="C154" s="19"/>
      <c r="D154" s="19"/>
      <c r="E154" s="42">
        <f>SUM(E155)+E159+E162+E165</f>
        <v>13035000</v>
      </c>
      <c r="F154" s="24"/>
    </row>
    <row r="155" spans="1:6" x14ac:dyDescent="0.3">
      <c r="A155" s="32" t="s">
        <v>207</v>
      </c>
      <c r="B155" s="45" t="s">
        <v>208</v>
      </c>
      <c r="C155" s="19"/>
      <c r="D155" s="19"/>
      <c r="E155" s="101">
        <f>SUM(E156:E157)</f>
        <v>1640000</v>
      </c>
      <c r="F155" s="19"/>
    </row>
    <row r="156" spans="1:6" ht="26.4" x14ac:dyDescent="0.3">
      <c r="A156" s="69" t="s">
        <v>101</v>
      </c>
      <c r="B156" s="102" t="s">
        <v>209</v>
      </c>
      <c r="C156" s="103" t="s">
        <v>26</v>
      </c>
      <c r="D156" s="103" t="s">
        <v>26</v>
      </c>
      <c r="E156" s="72">
        <v>1500000</v>
      </c>
      <c r="F156" s="76" t="s">
        <v>201</v>
      </c>
    </row>
    <row r="157" spans="1:6" ht="39.6" x14ac:dyDescent="0.3">
      <c r="A157" s="69" t="s">
        <v>101</v>
      </c>
      <c r="B157" s="102" t="s">
        <v>210</v>
      </c>
      <c r="C157" s="103" t="s">
        <v>26</v>
      </c>
      <c r="D157" s="103" t="s">
        <v>26</v>
      </c>
      <c r="E157" s="72">
        <v>140000</v>
      </c>
      <c r="F157" s="76" t="s">
        <v>211</v>
      </c>
    </row>
    <row r="158" spans="1:6" x14ac:dyDescent="0.3">
      <c r="A158" s="22"/>
      <c r="B158" s="104"/>
      <c r="C158" s="52"/>
      <c r="D158" s="52"/>
      <c r="E158" s="25"/>
      <c r="F158" s="24"/>
    </row>
    <row r="159" spans="1:6" ht="39.6" x14ac:dyDescent="0.3">
      <c r="A159" s="32" t="s">
        <v>212</v>
      </c>
      <c r="B159" s="45" t="s">
        <v>213</v>
      </c>
      <c r="C159" s="19"/>
      <c r="D159" s="19"/>
      <c r="E159" s="101">
        <f>SUM(E160)</f>
        <v>10000000</v>
      </c>
      <c r="F159" s="16"/>
    </row>
    <row r="160" spans="1:6" ht="39.6" x14ac:dyDescent="0.3">
      <c r="A160" s="22"/>
      <c r="B160" s="105" t="s">
        <v>214</v>
      </c>
      <c r="C160" s="52" t="s">
        <v>15</v>
      </c>
      <c r="D160" s="52" t="s">
        <v>15</v>
      </c>
      <c r="E160" s="25">
        <v>10000000</v>
      </c>
      <c r="F160" s="31" t="s">
        <v>82</v>
      </c>
    </row>
    <row r="161" spans="1:6" x14ac:dyDescent="0.3">
      <c r="A161" s="22"/>
      <c r="B161" s="53"/>
      <c r="C161" s="19"/>
      <c r="D161" s="19"/>
      <c r="E161" s="42"/>
      <c r="F161" s="24"/>
    </row>
    <row r="162" spans="1:6" x14ac:dyDescent="0.3">
      <c r="A162" s="32" t="s">
        <v>215</v>
      </c>
      <c r="B162" s="45" t="s">
        <v>216</v>
      </c>
      <c r="C162" s="19"/>
      <c r="D162" s="19"/>
      <c r="E162" s="101">
        <f>SUM(E163)</f>
        <v>300000</v>
      </c>
      <c r="F162" s="19"/>
    </row>
    <row r="163" spans="1:6" x14ac:dyDescent="0.3">
      <c r="A163" s="69" t="s">
        <v>101</v>
      </c>
      <c r="B163" s="102" t="s">
        <v>216</v>
      </c>
      <c r="C163" s="103" t="s">
        <v>15</v>
      </c>
      <c r="D163" s="103" t="s">
        <v>15</v>
      </c>
      <c r="E163" s="72">
        <v>300000</v>
      </c>
      <c r="F163" s="76" t="s">
        <v>111</v>
      </c>
    </row>
    <row r="164" spans="1:6" x14ac:dyDescent="0.3">
      <c r="A164" s="22"/>
      <c r="B164" s="53"/>
      <c r="C164" s="19"/>
      <c r="D164" s="19"/>
      <c r="E164" s="42"/>
      <c r="F164" s="24"/>
    </row>
    <row r="165" spans="1:6" ht="26.4" x14ac:dyDescent="0.3">
      <c r="A165" s="32" t="s">
        <v>217</v>
      </c>
      <c r="B165" s="45" t="s">
        <v>218</v>
      </c>
      <c r="C165" s="19"/>
      <c r="D165" s="19"/>
      <c r="E165" s="101">
        <f>SUM(E166:E167)</f>
        <v>1095000</v>
      </c>
      <c r="F165" s="19"/>
    </row>
    <row r="166" spans="1:6" ht="26.4" x14ac:dyDescent="0.3">
      <c r="A166" s="22"/>
      <c r="B166" s="44" t="s">
        <v>219</v>
      </c>
      <c r="C166" s="52" t="s">
        <v>15</v>
      </c>
      <c r="D166" s="52" t="s">
        <v>15</v>
      </c>
      <c r="E166" s="25">
        <v>1000000</v>
      </c>
      <c r="F166" s="24" t="s">
        <v>98</v>
      </c>
    </row>
    <row r="167" spans="1:6" ht="39.6" x14ac:dyDescent="0.3">
      <c r="A167" s="22"/>
      <c r="B167" s="44" t="s">
        <v>220</v>
      </c>
      <c r="C167" s="52" t="s">
        <v>15</v>
      </c>
      <c r="D167" s="106" t="s">
        <v>15</v>
      </c>
      <c r="E167" s="25">
        <v>95000</v>
      </c>
      <c r="F167" s="24" t="s">
        <v>37</v>
      </c>
    </row>
    <row r="168" spans="1:6" x14ac:dyDescent="0.3">
      <c r="A168" s="22"/>
      <c r="B168" s="44"/>
      <c r="C168" s="52"/>
      <c r="D168" s="52"/>
      <c r="E168" s="42">
        <f>SUM(E169)+E178+E180+E193</f>
        <v>58420000</v>
      </c>
      <c r="F168" s="24"/>
    </row>
    <row r="169" spans="1:6" ht="26.4" x14ac:dyDescent="0.3">
      <c r="A169" s="32" t="s">
        <v>221</v>
      </c>
      <c r="B169" s="45" t="s">
        <v>222</v>
      </c>
      <c r="C169" s="56"/>
      <c r="D169" s="56"/>
      <c r="E169" s="83">
        <f>SUM(E170:E177)</f>
        <v>5990000</v>
      </c>
      <c r="F169" s="19"/>
    </row>
    <row r="170" spans="1:6" ht="39.6" x14ac:dyDescent="0.3">
      <c r="A170" s="98" t="s">
        <v>101</v>
      </c>
      <c r="B170" s="40" t="s">
        <v>223</v>
      </c>
      <c r="C170" s="79" t="s">
        <v>26</v>
      </c>
      <c r="D170" s="79" t="s">
        <v>26</v>
      </c>
      <c r="E170" s="72">
        <v>370000</v>
      </c>
      <c r="F170" s="76" t="s">
        <v>103</v>
      </c>
    </row>
    <row r="171" spans="1:6" ht="26.4" x14ac:dyDescent="0.3">
      <c r="A171" s="22"/>
      <c r="B171" s="23" t="s">
        <v>224</v>
      </c>
      <c r="C171" s="56" t="s">
        <v>10</v>
      </c>
      <c r="D171" s="56" t="s">
        <v>10</v>
      </c>
      <c r="E171" s="25">
        <v>1500000</v>
      </c>
      <c r="F171" s="24" t="s">
        <v>153</v>
      </c>
    </row>
    <row r="172" spans="1:6" ht="26.4" x14ac:dyDescent="0.3">
      <c r="A172" s="107" t="s">
        <v>101</v>
      </c>
      <c r="B172" s="77" t="s">
        <v>225</v>
      </c>
      <c r="C172" s="108" t="s">
        <v>26</v>
      </c>
      <c r="D172" s="108" t="s">
        <v>26</v>
      </c>
      <c r="E172" s="75">
        <v>50000</v>
      </c>
      <c r="F172" s="76" t="s">
        <v>111</v>
      </c>
    </row>
    <row r="173" spans="1:6" ht="26.4" x14ac:dyDescent="0.3">
      <c r="A173" s="22"/>
      <c r="B173" s="23" t="s">
        <v>226</v>
      </c>
      <c r="C173" s="56" t="s">
        <v>26</v>
      </c>
      <c r="D173" s="56" t="s">
        <v>26</v>
      </c>
      <c r="E173" s="25">
        <v>1000000</v>
      </c>
      <c r="F173" s="24" t="s">
        <v>157</v>
      </c>
    </row>
    <row r="174" spans="1:6" ht="39.6" x14ac:dyDescent="0.3">
      <c r="A174" s="69" t="s">
        <v>101</v>
      </c>
      <c r="B174" s="40" t="s">
        <v>227</v>
      </c>
      <c r="C174" s="79" t="s">
        <v>26</v>
      </c>
      <c r="D174" s="109" t="s">
        <v>15</v>
      </c>
      <c r="E174" s="72">
        <v>1500000</v>
      </c>
      <c r="F174" s="76" t="s">
        <v>111</v>
      </c>
    </row>
    <row r="175" spans="1:6" x14ac:dyDescent="0.3">
      <c r="A175" s="69" t="s">
        <v>101</v>
      </c>
      <c r="B175" s="40" t="s">
        <v>228</v>
      </c>
      <c r="C175" s="73" t="s">
        <v>56</v>
      </c>
      <c r="D175" s="73" t="s">
        <v>26</v>
      </c>
      <c r="E175" s="72">
        <v>30000</v>
      </c>
      <c r="F175" s="76" t="s">
        <v>90</v>
      </c>
    </row>
    <row r="176" spans="1:6" ht="26.4" x14ac:dyDescent="0.3">
      <c r="A176" s="22"/>
      <c r="B176" s="35" t="s">
        <v>229</v>
      </c>
      <c r="C176" s="37" t="s">
        <v>56</v>
      </c>
      <c r="D176" s="57" t="s">
        <v>48</v>
      </c>
      <c r="E176" s="38">
        <v>40000</v>
      </c>
      <c r="F176" s="36" t="s">
        <v>155</v>
      </c>
    </row>
    <row r="177" spans="1:6" ht="26.4" x14ac:dyDescent="0.3">
      <c r="A177" s="84"/>
      <c r="B177" s="35" t="s">
        <v>230</v>
      </c>
      <c r="C177" s="37" t="s">
        <v>56</v>
      </c>
      <c r="D177" s="37" t="s">
        <v>56</v>
      </c>
      <c r="E177" s="38">
        <v>1500000</v>
      </c>
      <c r="F177" s="36" t="s">
        <v>155</v>
      </c>
    </row>
    <row r="178" spans="1:6" ht="39.6" x14ac:dyDescent="0.3">
      <c r="A178" s="32" t="s">
        <v>231</v>
      </c>
      <c r="B178" s="45" t="s">
        <v>232</v>
      </c>
      <c r="C178" s="19"/>
      <c r="D178" s="19"/>
      <c r="E178" s="90">
        <f>SUM(E179)</f>
        <v>2300000</v>
      </c>
      <c r="F178" s="19"/>
    </row>
    <row r="179" spans="1:6" x14ac:dyDescent="0.3">
      <c r="A179" s="22"/>
      <c r="B179" s="35" t="s">
        <v>233</v>
      </c>
      <c r="C179" s="37" t="s">
        <v>26</v>
      </c>
      <c r="D179" s="37" t="s">
        <v>26</v>
      </c>
      <c r="E179" s="38">
        <v>2300000</v>
      </c>
      <c r="F179" s="37" t="s">
        <v>37</v>
      </c>
    </row>
    <row r="180" spans="1:6" ht="26.4" x14ac:dyDescent="0.3">
      <c r="A180" s="32" t="s">
        <v>234</v>
      </c>
      <c r="B180" s="45" t="s">
        <v>235</v>
      </c>
      <c r="C180" s="19"/>
      <c r="D180" s="19"/>
      <c r="E180" s="90">
        <f>SUM(E181:E192)</f>
        <v>45430000</v>
      </c>
      <c r="F180" s="19"/>
    </row>
    <row r="181" spans="1:6" ht="26.4" x14ac:dyDescent="0.3">
      <c r="A181" s="22"/>
      <c r="B181" s="55" t="s">
        <v>236</v>
      </c>
      <c r="C181" s="19" t="s">
        <v>26</v>
      </c>
      <c r="D181" s="19" t="s">
        <v>237</v>
      </c>
      <c r="E181" s="25">
        <v>2000000</v>
      </c>
      <c r="F181" s="24" t="s">
        <v>157</v>
      </c>
    </row>
    <row r="182" spans="1:6" x14ac:dyDescent="0.3">
      <c r="A182" s="22"/>
      <c r="B182" s="55" t="s">
        <v>105</v>
      </c>
      <c r="C182" s="19" t="s">
        <v>15</v>
      </c>
      <c r="D182" s="19" t="s">
        <v>15</v>
      </c>
      <c r="E182" s="25">
        <v>500000</v>
      </c>
      <c r="F182" s="24" t="s">
        <v>52</v>
      </c>
    </row>
    <row r="183" spans="1:6" x14ac:dyDescent="0.3">
      <c r="A183" s="22"/>
      <c r="B183" s="110" t="s">
        <v>238</v>
      </c>
      <c r="C183" s="19" t="s">
        <v>26</v>
      </c>
      <c r="D183" s="19" t="s">
        <v>48</v>
      </c>
      <c r="E183" s="25">
        <v>2000000</v>
      </c>
      <c r="F183" s="51" t="s">
        <v>108</v>
      </c>
    </row>
    <row r="184" spans="1:6" ht="39.6" x14ac:dyDescent="0.3">
      <c r="A184" s="111"/>
      <c r="B184" s="112" t="s">
        <v>239</v>
      </c>
      <c r="C184" s="19" t="s">
        <v>26</v>
      </c>
      <c r="D184" s="19" t="s">
        <v>26</v>
      </c>
      <c r="E184" s="25">
        <v>100000</v>
      </c>
      <c r="F184" s="51" t="s">
        <v>29</v>
      </c>
    </row>
    <row r="185" spans="1:6" x14ac:dyDescent="0.3">
      <c r="A185" s="113"/>
      <c r="B185" s="110" t="s">
        <v>240</v>
      </c>
      <c r="C185" s="19" t="s">
        <v>56</v>
      </c>
      <c r="D185" s="19" t="s">
        <v>56</v>
      </c>
      <c r="E185" s="25">
        <v>2000000</v>
      </c>
      <c r="F185" s="51" t="s">
        <v>168</v>
      </c>
    </row>
    <row r="186" spans="1:6" x14ac:dyDescent="0.3">
      <c r="A186" s="114"/>
      <c r="B186" s="55" t="s">
        <v>241</v>
      </c>
      <c r="C186" s="19" t="s">
        <v>56</v>
      </c>
      <c r="D186" s="61" t="s">
        <v>26</v>
      </c>
      <c r="E186" s="25">
        <v>30000</v>
      </c>
      <c r="F186" s="24" t="s">
        <v>242</v>
      </c>
    </row>
    <row r="187" spans="1:6" ht="26.4" x14ac:dyDescent="0.3">
      <c r="A187" s="114"/>
      <c r="B187" s="115" t="s">
        <v>243</v>
      </c>
      <c r="C187" s="37" t="s">
        <v>20</v>
      </c>
      <c r="D187" s="37" t="s">
        <v>20</v>
      </c>
      <c r="E187" s="38">
        <v>10000000</v>
      </c>
      <c r="F187" s="116" t="s">
        <v>108</v>
      </c>
    </row>
    <row r="188" spans="1:6" ht="26.4" x14ac:dyDescent="0.3">
      <c r="A188" s="114"/>
      <c r="B188" s="117" t="s">
        <v>244</v>
      </c>
      <c r="C188" s="19" t="s">
        <v>56</v>
      </c>
      <c r="D188" s="19" t="s">
        <v>56</v>
      </c>
      <c r="E188" s="25">
        <v>2000000</v>
      </c>
      <c r="F188" s="24" t="s">
        <v>153</v>
      </c>
    </row>
    <row r="189" spans="1:6" ht="26.4" x14ac:dyDescent="0.3">
      <c r="A189" s="113"/>
      <c r="B189" s="35" t="s">
        <v>245</v>
      </c>
      <c r="C189" s="37" t="s">
        <v>56</v>
      </c>
      <c r="D189" s="37" t="s">
        <v>20</v>
      </c>
      <c r="E189" s="38">
        <v>2000000</v>
      </c>
      <c r="F189" s="59" t="s">
        <v>153</v>
      </c>
    </row>
    <row r="190" spans="1:6" ht="26.4" x14ac:dyDescent="0.3">
      <c r="A190" s="113"/>
      <c r="B190" s="118" t="s">
        <v>246</v>
      </c>
      <c r="C190" s="19" t="s">
        <v>56</v>
      </c>
      <c r="D190" s="19" t="s">
        <v>20</v>
      </c>
      <c r="E190" s="25">
        <v>20000000</v>
      </c>
      <c r="F190" s="54" t="s">
        <v>153</v>
      </c>
    </row>
    <row r="191" spans="1:6" x14ac:dyDescent="0.3">
      <c r="A191" s="113"/>
      <c r="B191" s="23" t="s">
        <v>247</v>
      </c>
      <c r="C191" s="19" t="s">
        <v>56</v>
      </c>
      <c r="D191" s="19" t="s">
        <v>56</v>
      </c>
      <c r="E191" s="25">
        <v>600000</v>
      </c>
      <c r="F191" s="51" t="s">
        <v>123</v>
      </c>
    </row>
    <row r="192" spans="1:6" ht="26.4" x14ac:dyDescent="0.3">
      <c r="A192" s="119"/>
      <c r="B192" s="35" t="s">
        <v>248</v>
      </c>
      <c r="C192" s="37" t="s">
        <v>56</v>
      </c>
      <c r="D192" s="37" t="s">
        <v>56</v>
      </c>
      <c r="E192" s="38">
        <v>4200000</v>
      </c>
      <c r="F192" s="59" t="s">
        <v>168</v>
      </c>
    </row>
    <row r="193" spans="1:6" ht="26.4" x14ac:dyDescent="0.3">
      <c r="A193" s="32" t="s">
        <v>249</v>
      </c>
      <c r="B193" s="45" t="s">
        <v>250</v>
      </c>
      <c r="C193" s="19"/>
      <c r="D193" s="19"/>
      <c r="E193" s="120">
        <f>SUM(E194:E200)</f>
        <v>4700000</v>
      </c>
      <c r="F193" s="19"/>
    </row>
    <row r="194" spans="1:6" x14ac:dyDescent="0.3">
      <c r="A194" s="22"/>
      <c r="B194" s="23" t="s">
        <v>157</v>
      </c>
      <c r="C194" s="19" t="s">
        <v>56</v>
      </c>
      <c r="D194" s="19" t="s">
        <v>56</v>
      </c>
      <c r="E194" s="25">
        <v>500000</v>
      </c>
      <c r="F194" s="51" t="s">
        <v>157</v>
      </c>
    </row>
    <row r="195" spans="1:6" x14ac:dyDescent="0.3">
      <c r="A195" s="22"/>
      <c r="B195" s="35" t="s">
        <v>251</v>
      </c>
      <c r="C195" s="37" t="s">
        <v>56</v>
      </c>
      <c r="D195" s="37" t="s">
        <v>56</v>
      </c>
      <c r="E195" s="38">
        <v>800000</v>
      </c>
      <c r="F195" s="59" t="s">
        <v>168</v>
      </c>
    </row>
    <row r="196" spans="1:6" ht="26.4" x14ac:dyDescent="0.3">
      <c r="A196" s="22"/>
      <c r="B196" s="121" t="s">
        <v>252</v>
      </c>
      <c r="C196" s="19" t="s">
        <v>26</v>
      </c>
      <c r="D196" s="19" t="s">
        <v>26</v>
      </c>
      <c r="E196" s="25">
        <v>500000</v>
      </c>
      <c r="F196" s="51" t="s">
        <v>153</v>
      </c>
    </row>
    <row r="197" spans="1:6" x14ac:dyDescent="0.3">
      <c r="A197" s="22"/>
      <c r="B197" s="121" t="s">
        <v>253</v>
      </c>
      <c r="C197" s="19" t="s">
        <v>48</v>
      </c>
      <c r="D197" s="19" t="s">
        <v>48</v>
      </c>
      <c r="E197" s="25">
        <v>1500000</v>
      </c>
      <c r="F197" s="51" t="s">
        <v>153</v>
      </c>
    </row>
    <row r="198" spans="1:6" ht="26.4" x14ac:dyDescent="0.3">
      <c r="A198" s="22"/>
      <c r="B198" s="121" t="s">
        <v>254</v>
      </c>
      <c r="C198" s="19" t="s">
        <v>56</v>
      </c>
      <c r="D198" s="61" t="s">
        <v>26</v>
      </c>
      <c r="E198" s="25">
        <v>500000</v>
      </c>
      <c r="F198" s="51" t="s">
        <v>153</v>
      </c>
    </row>
    <row r="199" spans="1:6" ht="39.6" x14ac:dyDescent="0.3">
      <c r="A199" s="22"/>
      <c r="B199" s="121" t="s">
        <v>255</v>
      </c>
      <c r="C199" s="19" t="s">
        <v>56</v>
      </c>
      <c r="D199" s="61" t="s">
        <v>26</v>
      </c>
      <c r="E199" s="25">
        <v>400000</v>
      </c>
      <c r="F199" s="51" t="s">
        <v>153</v>
      </c>
    </row>
    <row r="200" spans="1:6" x14ac:dyDescent="0.3">
      <c r="A200" s="22"/>
      <c r="B200" s="121" t="s">
        <v>256</v>
      </c>
      <c r="C200" s="19" t="s">
        <v>56</v>
      </c>
      <c r="D200" s="61" t="s">
        <v>257</v>
      </c>
      <c r="E200" s="25">
        <v>500000</v>
      </c>
      <c r="F200" s="51" t="s">
        <v>153</v>
      </c>
    </row>
    <row r="201" spans="1:6" x14ac:dyDescent="0.3">
      <c r="A201" s="22"/>
      <c r="B201" s="23"/>
      <c r="C201" s="19"/>
      <c r="D201" s="19"/>
      <c r="E201" s="42">
        <f>SUM(E202)+E209+E212+E215+E218+E226+E228+E232</f>
        <v>63390000</v>
      </c>
      <c r="F201" s="51"/>
    </row>
    <row r="202" spans="1:6" ht="26.4" x14ac:dyDescent="0.3">
      <c r="A202" s="32" t="s">
        <v>258</v>
      </c>
      <c r="B202" s="45" t="s">
        <v>259</v>
      </c>
      <c r="C202" s="19"/>
      <c r="D202" s="19"/>
      <c r="E202" s="83">
        <f>SUM(E203:E207)</f>
        <v>3800000</v>
      </c>
      <c r="F202" s="19"/>
    </row>
    <row r="203" spans="1:6" ht="26.4" x14ac:dyDescent="0.3">
      <c r="A203" s="69" t="s">
        <v>101</v>
      </c>
      <c r="B203" s="40" t="s">
        <v>260</v>
      </c>
      <c r="C203" s="73" t="s">
        <v>26</v>
      </c>
      <c r="D203" s="73" t="s">
        <v>15</v>
      </c>
      <c r="E203" s="72">
        <v>1200000</v>
      </c>
      <c r="F203" s="73" t="s">
        <v>140</v>
      </c>
    </row>
    <row r="204" spans="1:6" ht="39.6" x14ac:dyDescent="0.3">
      <c r="A204" s="69" t="s">
        <v>101</v>
      </c>
      <c r="B204" s="40" t="s">
        <v>261</v>
      </c>
      <c r="C204" s="73" t="s">
        <v>15</v>
      </c>
      <c r="D204" s="73" t="s">
        <v>15</v>
      </c>
      <c r="E204" s="72">
        <v>1800000</v>
      </c>
      <c r="F204" s="73" t="s">
        <v>121</v>
      </c>
    </row>
    <row r="205" spans="1:6" ht="66" x14ac:dyDescent="0.3">
      <c r="A205" s="69" t="s">
        <v>101</v>
      </c>
      <c r="B205" s="40" t="s">
        <v>262</v>
      </c>
      <c r="C205" s="73" t="s">
        <v>15</v>
      </c>
      <c r="D205" s="73" t="s">
        <v>15</v>
      </c>
      <c r="E205" s="72">
        <v>300000</v>
      </c>
      <c r="F205" s="73" t="s">
        <v>11</v>
      </c>
    </row>
    <row r="206" spans="1:6" ht="39.6" x14ac:dyDescent="0.3">
      <c r="A206" s="69" t="s">
        <v>101</v>
      </c>
      <c r="B206" s="40" t="s">
        <v>263</v>
      </c>
      <c r="C206" s="73" t="s">
        <v>15</v>
      </c>
      <c r="D206" s="73" t="s">
        <v>15</v>
      </c>
      <c r="E206" s="72">
        <v>250000</v>
      </c>
      <c r="F206" s="73" t="s">
        <v>35</v>
      </c>
    </row>
    <row r="207" spans="1:6" x14ac:dyDescent="0.3">
      <c r="A207" s="69" t="s">
        <v>101</v>
      </c>
      <c r="B207" s="40" t="s">
        <v>143</v>
      </c>
      <c r="C207" s="73" t="s">
        <v>15</v>
      </c>
      <c r="D207" s="73" t="s">
        <v>15</v>
      </c>
      <c r="E207" s="72">
        <v>250000</v>
      </c>
      <c r="F207" s="73" t="s">
        <v>98</v>
      </c>
    </row>
    <row r="208" spans="1:6" x14ac:dyDescent="0.3">
      <c r="A208" s="22"/>
      <c r="B208" s="23"/>
      <c r="C208" s="19"/>
      <c r="D208" s="19"/>
      <c r="E208" s="122">
        <v>0</v>
      </c>
      <c r="F208" s="19"/>
    </row>
    <row r="209" spans="1:6" ht="39.6" x14ac:dyDescent="0.3">
      <c r="A209" s="32" t="s">
        <v>264</v>
      </c>
      <c r="B209" s="45" t="s">
        <v>265</v>
      </c>
      <c r="C209" s="19"/>
      <c r="D209" s="19"/>
      <c r="E209" s="83">
        <f>SUM(E210:E210)</f>
        <v>3000000</v>
      </c>
      <c r="F209" s="19"/>
    </row>
    <row r="210" spans="1:6" x14ac:dyDescent="0.3">
      <c r="A210" s="22"/>
      <c r="B210" s="23" t="s">
        <v>157</v>
      </c>
      <c r="C210" s="19" t="s">
        <v>26</v>
      </c>
      <c r="D210" s="19" t="s">
        <v>26</v>
      </c>
      <c r="E210" s="25">
        <v>3000000</v>
      </c>
      <c r="F210" s="19" t="s">
        <v>157</v>
      </c>
    </row>
    <row r="211" spans="1:6" x14ac:dyDescent="0.3">
      <c r="A211" s="22"/>
      <c r="B211" s="23"/>
      <c r="C211" s="19"/>
      <c r="D211" s="19"/>
      <c r="E211" s="122">
        <v>0</v>
      </c>
      <c r="F211" s="19"/>
    </row>
    <row r="212" spans="1:6" ht="52.8" x14ac:dyDescent="0.3">
      <c r="A212" s="32" t="s">
        <v>266</v>
      </c>
      <c r="B212" s="45" t="s">
        <v>267</v>
      </c>
      <c r="C212" s="19"/>
      <c r="D212" s="19"/>
      <c r="E212" s="83">
        <f>SUM(E213)</f>
        <v>1500000</v>
      </c>
      <c r="F212" s="19"/>
    </row>
    <row r="213" spans="1:6" x14ac:dyDescent="0.3">
      <c r="A213" s="22"/>
      <c r="B213" s="23" t="s">
        <v>157</v>
      </c>
      <c r="C213" s="19" t="s">
        <v>56</v>
      </c>
      <c r="D213" s="19" t="s">
        <v>56</v>
      </c>
      <c r="E213" s="25">
        <v>1500000</v>
      </c>
      <c r="F213" s="19" t="s">
        <v>157</v>
      </c>
    </row>
    <row r="214" spans="1:6" x14ac:dyDescent="0.3">
      <c r="A214" s="22"/>
      <c r="B214" s="23"/>
      <c r="C214" s="19"/>
      <c r="D214" s="19"/>
      <c r="E214" s="122">
        <v>0</v>
      </c>
      <c r="F214" s="19"/>
    </row>
    <row r="215" spans="1:6" ht="26.4" x14ac:dyDescent="0.3">
      <c r="A215" s="32" t="s">
        <v>268</v>
      </c>
      <c r="B215" s="45" t="s">
        <v>269</v>
      </c>
      <c r="C215" s="19"/>
      <c r="D215" s="19"/>
      <c r="E215" s="90">
        <f>SUM(E216)</f>
        <v>400000</v>
      </c>
      <c r="F215" s="19"/>
    </row>
    <row r="216" spans="1:6" x14ac:dyDescent="0.3">
      <c r="A216" s="22"/>
      <c r="B216" s="23" t="s">
        <v>157</v>
      </c>
      <c r="C216" s="19" t="s">
        <v>56</v>
      </c>
      <c r="D216" s="19" t="s">
        <v>56</v>
      </c>
      <c r="E216" s="25">
        <v>400000</v>
      </c>
      <c r="F216" s="19" t="s">
        <v>157</v>
      </c>
    </row>
    <row r="217" spans="1:6" x14ac:dyDescent="0.3">
      <c r="A217" s="22"/>
      <c r="B217" s="23"/>
      <c r="C217" s="19"/>
      <c r="D217" s="19"/>
      <c r="E217" s="123">
        <v>0</v>
      </c>
      <c r="F217" s="19"/>
    </row>
    <row r="218" spans="1:6" ht="39.6" x14ac:dyDescent="0.3">
      <c r="A218" s="32" t="s">
        <v>270</v>
      </c>
      <c r="B218" s="45" t="s">
        <v>271</v>
      </c>
      <c r="C218" s="19"/>
      <c r="D218" s="19"/>
      <c r="E218" s="90">
        <f>SUM(E219:E224)</f>
        <v>25135000</v>
      </c>
      <c r="F218" s="19"/>
    </row>
    <row r="219" spans="1:6" x14ac:dyDescent="0.3">
      <c r="A219" s="22"/>
      <c r="B219" s="23" t="s">
        <v>157</v>
      </c>
      <c r="C219" s="19" t="s">
        <v>26</v>
      </c>
      <c r="D219" s="19" t="s">
        <v>26</v>
      </c>
      <c r="E219" s="25">
        <v>2000000</v>
      </c>
      <c r="F219" s="124" t="s">
        <v>157</v>
      </c>
    </row>
    <row r="220" spans="1:6" ht="26.4" x14ac:dyDescent="0.3">
      <c r="A220" s="22"/>
      <c r="B220" s="35" t="s">
        <v>272</v>
      </c>
      <c r="C220" s="37" t="s">
        <v>15</v>
      </c>
      <c r="D220" s="37" t="s">
        <v>15</v>
      </c>
      <c r="E220" s="38">
        <v>10000000</v>
      </c>
      <c r="F220" s="125" t="s">
        <v>161</v>
      </c>
    </row>
    <row r="221" spans="1:6" ht="39.6" x14ac:dyDescent="0.3">
      <c r="A221" s="22"/>
      <c r="B221" s="23" t="s">
        <v>273</v>
      </c>
      <c r="C221" s="19" t="s">
        <v>15</v>
      </c>
      <c r="D221" s="19" t="s">
        <v>15</v>
      </c>
      <c r="E221" s="25">
        <v>10000000</v>
      </c>
      <c r="F221" s="126" t="s">
        <v>153</v>
      </c>
    </row>
    <row r="222" spans="1:6" ht="39.6" x14ac:dyDescent="0.3">
      <c r="A222" s="69" t="s">
        <v>101</v>
      </c>
      <c r="B222" s="40" t="s">
        <v>274</v>
      </c>
      <c r="C222" s="73" t="s">
        <v>26</v>
      </c>
      <c r="D222" s="73" t="s">
        <v>26</v>
      </c>
      <c r="E222" s="72">
        <v>35000</v>
      </c>
      <c r="F222" s="81" t="s">
        <v>111</v>
      </c>
    </row>
    <row r="223" spans="1:6" ht="39.6" x14ac:dyDescent="0.3">
      <c r="A223" s="22"/>
      <c r="B223" s="23" t="s">
        <v>275</v>
      </c>
      <c r="C223" s="19" t="s">
        <v>56</v>
      </c>
      <c r="D223" s="19" t="s">
        <v>15</v>
      </c>
      <c r="E223" s="25">
        <v>1500000</v>
      </c>
      <c r="F223" s="80" t="s">
        <v>155</v>
      </c>
    </row>
    <row r="224" spans="1:6" ht="52.8" x14ac:dyDescent="0.3">
      <c r="A224" s="22"/>
      <c r="B224" s="23" t="s">
        <v>276</v>
      </c>
      <c r="C224" s="19" t="s">
        <v>26</v>
      </c>
      <c r="D224" s="19" t="s">
        <v>26</v>
      </c>
      <c r="E224" s="25">
        <v>1600000</v>
      </c>
      <c r="F224" s="80" t="s">
        <v>16</v>
      </c>
    </row>
    <row r="225" spans="1:6" x14ac:dyDescent="0.3">
      <c r="A225" s="22"/>
      <c r="B225" s="23"/>
      <c r="C225" s="19"/>
      <c r="D225" s="19"/>
      <c r="E225" s="123">
        <v>0</v>
      </c>
      <c r="F225" s="19"/>
    </row>
    <row r="226" spans="1:6" ht="26.4" x14ac:dyDescent="0.3">
      <c r="A226" s="32" t="s">
        <v>277</v>
      </c>
      <c r="B226" s="45" t="s">
        <v>278</v>
      </c>
      <c r="C226" s="19"/>
      <c r="D226" s="19"/>
      <c r="E226" s="90">
        <f>SUM(E227:E227)</f>
        <v>1000000</v>
      </c>
      <c r="F226" s="19"/>
    </row>
    <row r="227" spans="1:6" x14ac:dyDescent="0.3">
      <c r="A227" s="22"/>
      <c r="B227" s="23" t="s">
        <v>157</v>
      </c>
      <c r="C227" s="19" t="s">
        <v>26</v>
      </c>
      <c r="D227" s="19" t="s">
        <v>26</v>
      </c>
      <c r="E227" s="25">
        <v>1000000</v>
      </c>
      <c r="F227" s="19" t="s">
        <v>157</v>
      </c>
    </row>
    <row r="228" spans="1:6" ht="39.6" x14ac:dyDescent="0.3">
      <c r="A228" s="32" t="s">
        <v>279</v>
      </c>
      <c r="B228" s="127" t="s">
        <v>280</v>
      </c>
      <c r="C228" s="89"/>
      <c r="D228" s="89"/>
      <c r="E228" s="83">
        <f>SUM(E229:E231)</f>
        <v>27000000</v>
      </c>
      <c r="F228" s="19"/>
    </row>
    <row r="229" spans="1:6" ht="26.4" x14ac:dyDescent="0.3">
      <c r="A229" s="22"/>
      <c r="B229" s="128" t="s">
        <v>281</v>
      </c>
      <c r="C229" s="19" t="s">
        <v>26</v>
      </c>
      <c r="D229" s="19" t="s">
        <v>26</v>
      </c>
      <c r="E229" s="25">
        <v>8000000</v>
      </c>
      <c r="F229" s="129" t="s">
        <v>163</v>
      </c>
    </row>
    <row r="230" spans="1:6" ht="26.4" x14ac:dyDescent="0.3">
      <c r="A230" s="84"/>
      <c r="B230" s="130" t="s">
        <v>282</v>
      </c>
      <c r="C230" s="37" t="s">
        <v>56</v>
      </c>
      <c r="D230" s="57" t="s">
        <v>26</v>
      </c>
      <c r="E230" s="38">
        <v>18000000</v>
      </c>
      <c r="F230" s="87" t="s">
        <v>161</v>
      </c>
    </row>
    <row r="231" spans="1:6" x14ac:dyDescent="0.3">
      <c r="A231" s="22"/>
      <c r="B231" s="131" t="s">
        <v>283</v>
      </c>
      <c r="C231" s="19" t="s">
        <v>26</v>
      </c>
      <c r="D231" s="19" t="s">
        <v>26</v>
      </c>
      <c r="E231" s="25">
        <v>1000000</v>
      </c>
      <c r="F231" s="124" t="s">
        <v>157</v>
      </c>
    </row>
    <row r="232" spans="1:6" ht="52.8" x14ac:dyDescent="0.3">
      <c r="A232" s="32" t="s">
        <v>284</v>
      </c>
      <c r="B232" s="127" t="s">
        <v>285</v>
      </c>
      <c r="C232" s="48"/>
      <c r="D232" s="48"/>
      <c r="E232" s="83">
        <f>SUM(E233:E236)</f>
        <v>1555000</v>
      </c>
      <c r="F232" s="19"/>
    </row>
    <row r="233" spans="1:6" x14ac:dyDescent="0.3">
      <c r="A233" s="22"/>
      <c r="B233" s="23" t="s">
        <v>157</v>
      </c>
      <c r="C233" s="19" t="s">
        <v>56</v>
      </c>
      <c r="D233" s="19" t="s">
        <v>56</v>
      </c>
      <c r="E233" s="25">
        <v>1000000</v>
      </c>
      <c r="F233" s="51" t="s">
        <v>157</v>
      </c>
    </row>
    <row r="234" spans="1:6" x14ac:dyDescent="0.3">
      <c r="A234" s="132"/>
      <c r="B234" s="23" t="s">
        <v>143</v>
      </c>
      <c r="C234" s="19" t="s">
        <v>15</v>
      </c>
      <c r="D234" s="19" t="s">
        <v>15</v>
      </c>
      <c r="E234" s="25">
        <v>500000</v>
      </c>
      <c r="F234" s="51" t="s">
        <v>98</v>
      </c>
    </row>
    <row r="235" spans="1:6" x14ac:dyDescent="0.3">
      <c r="A235" s="69" t="s">
        <v>101</v>
      </c>
      <c r="B235" s="40" t="s">
        <v>286</v>
      </c>
      <c r="C235" s="73" t="s">
        <v>15</v>
      </c>
      <c r="D235" s="78" t="s">
        <v>26</v>
      </c>
      <c r="E235" s="72">
        <v>20000</v>
      </c>
      <c r="F235" s="133" t="s">
        <v>90</v>
      </c>
    </row>
    <row r="236" spans="1:6" x14ac:dyDescent="0.3">
      <c r="A236" s="69" t="s">
        <v>101</v>
      </c>
      <c r="B236" s="40" t="s">
        <v>287</v>
      </c>
      <c r="C236" s="79" t="s">
        <v>56</v>
      </c>
      <c r="D236" s="108" t="s">
        <v>48</v>
      </c>
      <c r="E236" s="72">
        <v>35000</v>
      </c>
      <c r="F236" s="133" t="s">
        <v>155</v>
      </c>
    </row>
    <row r="237" spans="1:6" x14ac:dyDescent="0.3">
      <c r="A237" s="22"/>
      <c r="B237" s="23"/>
      <c r="C237" s="56"/>
      <c r="D237" s="56"/>
      <c r="E237" s="27">
        <f>SUM(E238)+E248</f>
        <v>173526000</v>
      </c>
      <c r="F237" s="51"/>
    </row>
    <row r="238" spans="1:6" ht="26.4" x14ac:dyDescent="0.3">
      <c r="A238" s="32" t="s">
        <v>288</v>
      </c>
      <c r="B238" s="45" t="s">
        <v>289</v>
      </c>
      <c r="C238" s="46"/>
      <c r="D238" s="46"/>
      <c r="E238" s="90">
        <f>SUM(E239:E247)</f>
        <v>16330000</v>
      </c>
      <c r="F238" s="19"/>
    </row>
    <row r="239" spans="1:6" x14ac:dyDescent="0.3">
      <c r="A239" s="114"/>
      <c r="B239" s="53" t="s">
        <v>157</v>
      </c>
      <c r="C239" s="19" t="s">
        <v>26</v>
      </c>
      <c r="D239" s="19" t="s">
        <v>26</v>
      </c>
      <c r="E239" s="25">
        <v>1000000</v>
      </c>
      <c r="F239" s="124" t="s">
        <v>157</v>
      </c>
    </row>
    <row r="240" spans="1:6" ht="26.4" x14ac:dyDescent="0.3">
      <c r="A240" s="114"/>
      <c r="B240" s="53" t="s">
        <v>290</v>
      </c>
      <c r="C240" s="19" t="s">
        <v>48</v>
      </c>
      <c r="D240" s="19" t="s">
        <v>48</v>
      </c>
      <c r="E240" s="25">
        <v>10000000</v>
      </c>
      <c r="F240" s="129" t="s">
        <v>153</v>
      </c>
    </row>
    <row r="241" spans="1:6" ht="26.4" x14ac:dyDescent="0.3">
      <c r="A241" s="114"/>
      <c r="B241" s="53" t="s">
        <v>291</v>
      </c>
      <c r="C241" s="19" t="s">
        <v>48</v>
      </c>
      <c r="D241" s="19" t="s">
        <v>26</v>
      </c>
      <c r="E241" s="25">
        <v>2000000</v>
      </c>
      <c r="F241" s="80" t="s">
        <v>153</v>
      </c>
    </row>
    <row r="242" spans="1:6" ht="26.4" x14ac:dyDescent="0.3">
      <c r="A242" s="114"/>
      <c r="B242" s="53" t="s">
        <v>292</v>
      </c>
      <c r="C242" s="19" t="s">
        <v>26</v>
      </c>
      <c r="D242" s="19" t="s">
        <v>26</v>
      </c>
      <c r="E242" s="25">
        <v>2000000</v>
      </c>
      <c r="F242" s="80" t="s">
        <v>153</v>
      </c>
    </row>
    <row r="243" spans="1:6" ht="39.6" x14ac:dyDescent="0.3">
      <c r="A243" s="114"/>
      <c r="B243" s="53" t="s">
        <v>293</v>
      </c>
      <c r="C243" s="19" t="s">
        <v>56</v>
      </c>
      <c r="D243" s="19" t="s">
        <v>56</v>
      </c>
      <c r="E243" s="25">
        <v>600000</v>
      </c>
      <c r="F243" s="80" t="s">
        <v>16</v>
      </c>
    </row>
    <row r="244" spans="1:6" x14ac:dyDescent="0.3">
      <c r="A244" s="114"/>
      <c r="B244" s="53" t="s">
        <v>294</v>
      </c>
      <c r="C244" s="19" t="s">
        <v>48</v>
      </c>
      <c r="D244" s="19" t="s">
        <v>56</v>
      </c>
      <c r="E244" s="25">
        <v>200000</v>
      </c>
      <c r="F244" s="80" t="s">
        <v>153</v>
      </c>
    </row>
    <row r="245" spans="1:6" ht="26.4" x14ac:dyDescent="0.3">
      <c r="A245" s="114"/>
      <c r="B245" s="53" t="s">
        <v>295</v>
      </c>
      <c r="C245" s="19" t="s">
        <v>15</v>
      </c>
      <c r="D245" s="61" t="s">
        <v>26</v>
      </c>
      <c r="E245" s="25">
        <v>300000</v>
      </c>
      <c r="F245" s="80" t="s">
        <v>153</v>
      </c>
    </row>
    <row r="246" spans="1:6" x14ac:dyDescent="0.3">
      <c r="A246" s="114"/>
      <c r="B246" s="53" t="s">
        <v>296</v>
      </c>
      <c r="C246" s="19" t="s">
        <v>48</v>
      </c>
      <c r="D246" s="61" t="s">
        <v>26</v>
      </c>
      <c r="E246" s="25">
        <v>30000</v>
      </c>
      <c r="F246" s="80" t="s">
        <v>90</v>
      </c>
    </row>
    <row r="247" spans="1:6" ht="26.4" x14ac:dyDescent="0.3">
      <c r="A247" s="114"/>
      <c r="B247" s="53" t="s">
        <v>297</v>
      </c>
      <c r="C247" s="19" t="s">
        <v>15</v>
      </c>
      <c r="D247" s="19" t="s">
        <v>15</v>
      </c>
      <c r="E247" s="25">
        <v>200000</v>
      </c>
      <c r="F247" s="80" t="s">
        <v>98</v>
      </c>
    </row>
    <row r="248" spans="1:6" ht="26.4" x14ac:dyDescent="0.3">
      <c r="A248" s="32" t="s">
        <v>298</v>
      </c>
      <c r="B248" s="45" t="s">
        <v>299</v>
      </c>
      <c r="C248" s="46"/>
      <c r="D248" s="46"/>
      <c r="E248" s="90">
        <f>SUM(E249:E276)</f>
        <v>157196000</v>
      </c>
      <c r="F248" s="19"/>
    </row>
    <row r="249" spans="1:6" ht="26.4" x14ac:dyDescent="0.3">
      <c r="A249" s="22"/>
      <c r="B249" s="60" t="s">
        <v>300</v>
      </c>
      <c r="C249" s="37" t="s">
        <v>56</v>
      </c>
      <c r="D249" s="37" t="s">
        <v>56</v>
      </c>
      <c r="E249" s="38">
        <v>30000000</v>
      </c>
      <c r="F249" s="87" t="s">
        <v>153</v>
      </c>
    </row>
    <row r="250" spans="1:6" ht="26.4" x14ac:dyDescent="0.3">
      <c r="A250" s="22"/>
      <c r="B250" s="53" t="s">
        <v>301</v>
      </c>
      <c r="C250" s="19" t="s">
        <v>48</v>
      </c>
      <c r="D250" s="19" t="s">
        <v>48</v>
      </c>
      <c r="E250" s="25">
        <v>5000000</v>
      </c>
      <c r="F250" s="80" t="s">
        <v>153</v>
      </c>
    </row>
    <row r="251" spans="1:6" ht="26.4" x14ac:dyDescent="0.3">
      <c r="A251" s="22"/>
      <c r="B251" s="53" t="s">
        <v>302</v>
      </c>
      <c r="C251" s="19" t="s">
        <v>15</v>
      </c>
      <c r="D251" s="19" t="s">
        <v>15</v>
      </c>
      <c r="E251" s="25">
        <v>300000</v>
      </c>
      <c r="F251" s="80" t="s">
        <v>103</v>
      </c>
    </row>
    <row r="252" spans="1:6" ht="26.4" x14ac:dyDescent="0.3">
      <c r="A252" s="22"/>
      <c r="B252" s="53" t="s">
        <v>303</v>
      </c>
      <c r="C252" s="19" t="s">
        <v>15</v>
      </c>
      <c r="D252" s="19" t="s">
        <v>15</v>
      </c>
      <c r="E252" s="25">
        <v>180000</v>
      </c>
      <c r="F252" s="80" t="s">
        <v>103</v>
      </c>
    </row>
    <row r="253" spans="1:6" ht="39.6" x14ac:dyDescent="0.3">
      <c r="A253" s="69" t="s">
        <v>101</v>
      </c>
      <c r="B253" s="70" t="s">
        <v>304</v>
      </c>
      <c r="C253" s="134" t="s">
        <v>56</v>
      </c>
      <c r="D253" s="134" t="s">
        <v>26</v>
      </c>
      <c r="E253" s="72">
        <v>35000</v>
      </c>
      <c r="F253" s="81" t="s">
        <v>201</v>
      </c>
    </row>
    <row r="254" spans="1:6" ht="66" x14ac:dyDescent="0.3">
      <c r="A254" s="91"/>
      <c r="B254" s="53" t="s">
        <v>305</v>
      </c>
      <c r="C254" s="19" t="s">
        <v>15</v>
      </c>
      <c r="D254" s="19" t="s">
        <v>15</v>
      </c>
      <c r="E254" s="25">
        <v>500000</v>
      </c>
      <c r="F254" s="80" t="s">
        <v>306</v>
      </c>
    </row>
    <row r="255" spans="1:6" ht="26.4" x14ac:dyDescent="0.3">
      <c r="A255" s="91"/>
      <c r="B255" s="53" t="s">
        <v>307</v>
      </c>
      <c r="C255" s="135" t="s">
        <v>56</v>
      </c>
      <c r="D255" s="135" t="s">
        <v>56</v>
      </c>
      <c r="E255" s="25">
        <v>4000000</v>
      </c>
      <c r="F255" s="80" t="s">
        <v>16</v>
      </c>
    </row>
    <row r="256" spans="1:6" ht="26.4" x14ac:dyDescent="0.3">
      <c r="A256" s="91"/>
      <c r="B256" s="53" t="s">
        <v>307</v>
      </c>
      <c r="C256" s="135" t="s">
        <v>56</v>
      </c>
      <c r="D256" s="135" t="s">
        <v>56</v>
      </c>
      <c r="E256" s="25">
        <v>500000</v>
      </c>
      <c r="F256" s="80" t="s">
        <v>168</v>
      </c>
    </row>
    <row r="257" spans="1:6" ht="26.4" x14ac:dyDescent="0.3">
      <c r="A257" s="69" t="s">
        <v>101</v>
      </c>
      <c r="B257" s="70" t="s">
        <v>308</v>
      </c>
      <c r="C257" s="73" t="s">
        <v>15</v>
      </c>
      <c r="D257" s="78" t="s">
        <v>26</v>
      </c>
      <c r="E257" s="72">
        <v>36000</v>
      </c>
      <c r="F257" s="81" t="s">
        <v>140</v>
      </c>
    </row>
    <row r="258" spans="1:6" ht="52.8" x14ac:dyDescent="0.3">
      <c r="A258" s="22"/>
      <c r="B258" s="53" t="s">
        <v>309</v>
      </c>
      <c r="C258" s="19" t="s">
        <v>15</v>
      </c>
      <c r="D258" s="19" t="s">
        <v>26</v>
      </c>
      <c r="E258" s="25">
        <v>300000</v>
      </c>
      <c r="F258" s="80" t="s">
        <v>16</v>
      </c>
    </row>
    <row r="259" spans="1:6" ht="26.4" x14ac:dyDescent="0.3">
      <c r="A259" s="22"/>
      <c r="B259" s="60" t="s">
        <v>310</v>
      </c>
      <c r="C259" s="37" t="s">
        <v>311</v>
      </c>
      <c r="D259" s="57" t="s">
        <v>56</v>
      </c>
      <c r="E259" s="38">
        <v>15000000</v>
      </c>
      <c r="F259" s="86" t="s">
        <v>108</v>
      </c>
    </row>
    <row r="260" spans="1:6" ht="26.4" x14ac:dyDescent="0.3">
      <c r="A260" s="114"/>
      <c r="B260" s="53" t="s">
        <v>312</v>
      </c>
      <c r="C260" s="19" t="s">
        <v>56</v>
      </c>
      <c r="D260" s="19" t="s">
        <v>15</v>
      </c>
      <c r="E260" s="25">
        <v>24000000</v>
      </c>
      <c r="F260" s="80" t="s">
        <v>168</v>
      </c>
    </row>
    <row r="261" spans="1:6" ht="26.4" x14ac:dyDescent="0.3">
      <c r="A261" s="132"/>
      <c r="B261" s="53" t="s">
        <v>313</v>
      </c>
      <c r="C261" s="19" t="s">
        <v>56</v>
      </c>
      <c r="D261" s="61" t="s">
        <v>26</v>
      </c>
      <c r="E261" s="25">
        <v>345000</v>
      </c>
      <c r="F261" s="80" t="s">
        <v>314</v>
      </c>
    </row>
    <row r="262" spans="1:6" x14ac:dyDescent="0.3">
      <c r="A262" s="69" t="s">
        <v>101</v>
      </c>
      <c r="B262" s="70" t="s">
        <v>315</v>
      </c>
      <c r="C262" s="73" t="s">
        <v>15</v>
      </c>
      <c r="D262" s="73" t="s">
        <v>26</v>
      </c>
      <c r="E262" s="72">
        <v>100000</v>
      </c>
      <c r="F262" s="81" t="s">
        <v>16</v>
      </c>
    </row>
    <row r="263" spans="1:6" x14ac:dyDescent="0.3">
      <c r="A263" s="22"/>
      <c r="B263" s="53" t="s">
        <v>316</v>
      </c>
      <c r="C263" s="135" t="s">
        <v>26</v>
      </c>
      <c r="D263" s="19" t="s">
        <v>317</v>
      </c>
      <c r="E263" s="25">
        <v>500000</v>
      </c>
      <c r="F263" s="80" t="s">
        <v>98</v>
      </c>
    </row>
    <row r="264" spans="1:6" ht="52.8" x14ac:dyDescent="0.3">
      <c r="A264" s="69" t="s">
        <v>101</v>
      </c>
      <c r="B264" s="70" t="s">
        <v>318</v>
      </c>
      <c r="C264" s="134" t="s">
        <v>26</v>
      </c>
      <c r="D264" s="73" t="s">
        <v>317</v>
      </c>
      <c r="E264" s="72">
        <v>50000</v>
      </c>
      <c r="F264" s="81" t="s">
        <v>37</v>
      </c>
    </row>
    <row r="265" spans="1:6" ht="26.4" x14ac:dyDescent="0.3">
      <c r="A265" s="22"/>
      <c r="B265" s="60" t="s">
        <v>319</v>
      </c>
      <c r="C265" s="136" t="s">
        <v>26</v>
      </c>
      <c r="D265" s="37" t="s">
        <v>317</v>
      </c>
      <c r="E265" s="38">
        <v>900000</v>
      </c>
      <c r="F265" s="86" t="s">
        <v>37</v>
      </c>
    </row>
    <row r="266" spans="1:6" ht="39.6" x14ac:dyDescent="0.3">
      <c r="A266" s="22"/>
      <c r="B266" s="53" t="s">
        <v>320</v>
      </c>
      <c r="C266" s="135" t="s">
        <v>26</v>
      </c>
      <c r="D266" s="19" t="s">
        <v>317</v>
      </c>
      <c r="E266" s="25">
        <v>1500000</v>
      </c>
      <c r="F266" s="80" t="s">
        <v>29</v>
      </c>
    </row>
    <row r="267" spans="1:6" ht="26.4" x14ac:dyDescent="0.3">
      <c r="A267" s="22"/>
      <c r="B267" s="60" t="s">
        <v>321</v>
      </c>
      <c r="C267" s="136" t="s">
        <v>26</v>
      </c>
      <c r="D267" s="37" t="s">
        <v>317</v>
      </c>
      <c r="E267" s="38">
        <v>2000000</v>
      </c>
      <c r="F267" s="86" t="s">
        <v>42</v>
      </c>
    </row>
    <row r="268" spans="1:6" ht="26.4" x14ac:dyDescent="0.3">
      <c r="A268" s="22"/>
      <c r="B268" s="60" t="s">
        <v>322</v>
      </c>
      <c r="C268" s="136" t="s">
        <v>26</v>
      </c>
      <c r="D268" s="37" t="s">
        <v>15</v>
      </c>
      <c r="E268" s="38">
        <v>12000000</v>
      </c>
      <c r="F268" s="87" t="s">
        <v>155</v>
      </c>
    </row>
    <row r="269" spans="1:6" ht="39.6" x14ac:dyDescent="0.3">
      <c r="A269" s="22"/>
      <c r="B269" s="60" t="s">
        <v>323</v>
      </c>
      <c r="C269" s="37" t="s">
        <v>317</v>
      </c>
      <c r="D269" s="37" t="s">
        <v>317</v>
      </c>
      <c r="E269" s="38">
        <v>37000000</v>
      </c>
      <c r="F269" s="87" t="s">
        <v>161</v>
      </c>
    </row>
    <row r="270" spans="1:6" ht="39.6" x14ac:dyDescent="0.3">
      <c r="A270" s="22"/>
      <c r="B270" s="53" t="s">
        <v>324</v>
      </c>
      <c r="C270" s="135" t="s">
        <v>26</v>
      </c>
      <c r="D270" s="19" t="s">
        <v>317</v>
      </c>
      <c r="E270" s="25">
        <v>7000000</v>
      </c>
      <c r="F270" s="80" t="s">
        <v>242</v>
      </c>
    </row>
    <row r="271" spans="1:6" ht="26.4" x14ac:dyDescent="0.3">
      <c r="A271" s="22"/>
      <c r="B271" s="53" t="s">
        <v>325</v>
      </c>
      <c r="C271" s="19" t="s">
        <v>15</v>
      </c>
      <c r="D271" s="19" t="s">
        <v>15</v>
      </c>
      <c r="E271" s="25">
        <v>3000000</v>
      </c>
      <c r="F271" s="80" t="s">
        <v>90</v>
      </c>
    </row>
    <row r="272" spans="1:6" ht="26.4" x14ac:dyDescent="0.3">
      <c r="A272" s="22"/>
      <c r="B272" s="60" t="s">
        <v>326</v>
      </c>
      <c r="C272" s="37" t="s">
        <v>26</v>
      </c>
      <c r="D272" s="37" t="s">
        <v>26</v>
      </c>
      <c r="E272" s="38">
        <v>5000000</v>
      </c>
      <c r="F272" s="86" t="s">
        <v>58</v>
      </c>
    </row>
    <row r="273" spans="1:6" x14ac:dyDescent="0.3">
      <c r="A273" s="22"/>
      <c r="B273" s="53" t="s">
        <v>327</v>
      </c>
      <c r="C273" s="19" t="s">
        <v>48</v>
      </c>
      <c r="D273" s="19" t="s">
        <v>26</v>
      </c>
      <c r="E273" s="25">
        <v>1500000</v>
      </c>
      <c r="F273" s="80" t="s">
        <v>58</v>
      </c>
    </row>
    <row r="274" spans="1:6" x14ac:dyDescent="0.3">
      <c r="A274" s="22"/>
      <c r="B274" s="53" t="s">
        <v>316</v>
      </c>
      <c r="C274" s="19" t="s">
        <v>26</v>
      </c>
      <c r="D274" s="19" t="s">
        <v>15</v>
      </c>
      <c r="E274" s="25">
        <v>6000000</v>
      </c>
      <c r="F274" s="80" t="s">
        <v>157</v>
      </c>
    </row>
    <row r="275" spans="1:6" ht="26.4" x14ac:dyDescent="0.3">
      <c r="A275" s="22"/>
      <c r="B275" s="53" t="s">
        <v>328</v>
      </c>
      <c r="C275" s="19" t="s">
        <v>48</v>
      </c>
      <c r="D275" s="19" t="s">
        <v>48</v>
      </c>
      <c r="E275" s="25">
        <v>450000</v>
      </c>
      <c r="F275" s="80" t="s">
        <v>29</v>
      </c>
    </row>
    <row r="276" spans="1:6" x14ac:dyDescent="0.3">
      <c r="A276" s="22"/>
      <c r="B276" s="53"/>
      <c r="C276" s="19"/>
      <c r="D276" s="19"/>
      <c r="E276" s="25"/>
      <c r="F276" s="124"/>
    </row>
    <row r="277" spans="1:6" ht="52.8" x14ac:dyDescent="0.3">
      <c r="A277" s="137" t="s">
        <v>329</v>
      </c>
      <c r="B277" s="138"/>
      <c r="C277" s="24"/>
      <c r="D277" s="24"/>
      <c r="E277" s="139">
        <f>SUM(E278)</f>
        <v>50000000</v>
      </c>
      <c r="F277" s="19"/>
    </row>
    <row r="278" spans="1:6" x14ac:dyDescent="0.3">
      <c r="A278" s="32" t="s">
        <v>330</v>
      </c>
      <c r="B278" s="45" t="s">
        <v>331</v>
      </c>
      <c r="C278" s="19"/>
      <c r="D278" s="19"/>
      <c r="E278" s="90">
        <f>SUM(E279)</f>
        <v>50000000</v>
      </c>
      <c r="F278" s="19"/>
    </row>
    <row r="279" spans="1:6" ht="26.4" x14ac:dyDescent="0.3">
      <c r="A279" s="22"/>
      <c r="B279" s="60" t="s">
        <v>332</v>
      </c>
      <c r="C279" s="58" t="s">
        <v>333</v>
      </c>
      <c r="D279" s="140" t="s">
        <v>26</v>
      </c>
      <c r="E279" s="38">
        <v>50000000</v>
      </c>
      <c r="F279" s="59" t="s">
        <v>168</v>
      </c>
    </row>
    <row r="280" spans="1:6" x14ac:dyDescent="0.3">
      <c r="A280" s="141"/>
      <c r="B280" s="23"/>
      <c r="C280" s="56"/>
      <c r="D280" s="56"/>
      <c r="E280" s="139">
        <f>SUM(E281)+E292+E298+E310+E320+E333+E337</f>
        <v>493979000</v>
      </c>
      <c r="F280" s="19"/>
    </row>
    <row r="281" spans="1:6" ht="39.6" x14ac:dyDescent="0.3">
      <c r="A281" s="32" t="s">
        <v>334</v>
      </c>
      <c r="B281" s="45" t="s">
        <v>335</v>
      </c>
      <c r="C281" s="56"/>
      <c r="D281" s="56"/>
      <c r="E281" s="83">
        <f>SUM(E282:E291)</f>
        <v>24050000</v>
      </c>
      <c r="F281" s="19"/>
    </row>
    <row r="282" spans="1:6" ht="26.4" x14ac:dyDescent="0.3">
      <c r="A282" s="22"/>
      <c r="B282" s="142" t="s">
        <v>336</v>
      </c>
      <c r="C282" s="58" t="s">
        <v>56</v>
      </c>
      <c r="D282" s="58" t="s">
        <v>56</v>
      </c>
      <c r="E282" s="38">
        <v>10000000</v>
      </c>
      <c r="F282" s="59" t="s">
        <v>161</v>
      </c>
    </row>
    <row r="283" spans="1:6" x14ac:dyDescent="0.3">
      <c r="A283" s="22"/>
      <c r="B283" s="142" t="s">
        <v>337</v>
      </c>
      <c r="C283" s="58" t="s">
        <v>56</v>
      </c>
      <c r="D283" s="58" t="s">
        <v>56</v>
      </c>
      <c r="E283" s="38">
        <v>10000000</v>
      </c>
      <c r="F283" s="59" t="s">
        <v>161</v>
      </c>
    </row>
    <row r="284" spans="1:6" ht="26.4" x14ac:dyDescent="0.3">
      <c r="A284" s="22"/>
      <c r="B284" s="143" t="s">
        <v>338</v>
      </c>
      <c r="C284" s="56" t="s">
        <v>56</v>
      </c>
      <c r="D284" s="144" t="s">
        <v>26</v>
      </c>
      <c r="E284" s="25">
        <v>500000</v>
      </c>
      <c r="F284" s="51" t="s">
        <v>16</v>
      </c>
    </row>
    <row r="285" spans="1:6" x14ac:dyDescent="0.3">
      <c r="A285" s="22"/>
      <c r="B285" s="143" t="s">
        <v>339</v>
      </c>
      <c r="C285" s="56" t="s">
        <v>56</v>
      </c>
      <c r="D285" s="144" t="s">
        <v>26</v>
      </c>
      <c r="E285" s="25">
        <v>150000</v>
      </c>
      <c r="F285" s="51" t="s">
        <v>134</v>
      </c>
    </row>
    <row r="286" spans="1:6" ht="79.2" x14ac:dyDescent="0.3">
      <c r="A286" s="22"/>
      <c r="B286" s="143" t="s">
        <v>340</v>
      </c>
      <c r="C286" s="56" t="s">
        <v>56</v>
      </c>
      <c r="D286" s="56" t="s">
        <v>56</v>
      </c>
      <c r="E286" s="25">
        <v>100000</v>
      </c>
      <c r="F286" s="51" t="s">
        <v>341</v>
      </c>
    </row>
    <row r="287" spans="1:6" ht="52.8" x14ac:dyDescent="0.3">
      <c r="A287" s="22"/>
      <c r="B287" s="143" t="s">
        <v>342</v>
      </c>
      <c r="C287" s="56" t="s">
        <v>15</v>
      </c>
      <c r="D287" s="144" t="s">
        <v>26</v>
      </c>
      <c r="E287" s="25">
        <v>100000</v>
      </c>
      <c r="F287" s="51" t="s">
        <v>341</v>
      </c>
    </row>
    <row r="288" spans="1:6" ht="39.6" x14ac:dyDescent="0.3">
      <c r="A288" s="22"/>
      <c r="B288" s="142" t="s">
        <v>343</v>
      </c>
      <c r="C288" s="58" t="s">
        <v>56</v>
      </c>
      <c r="D288" s="140" t="s">
        <v>26</v>
      </c>
      <c r="E288" s="38">
        <v>1000000</v>
      </c>
      <c r="F288" s="59" t="s">
        <v>27</v>
      </c>
    </row>
    <row r="289" spans="1:6" x14ac:dyDescent="0.3">
      <c r="A289" s="22"/>
      <c r="B289" s="143" t="s">
        <v>344</v>
      </c>
      <c r="C289" s="56" t="s">
        <v>56</v>
      </c>
      <c r="D289" s="144" t="s">
        <v>26</v>
      </c>
      <c r="E289" s="25">
        <v>300000</v>
      </c>
      <c r="F289" s="51" t="s">
        <v>134</v>
      </c>
    </row>
    <row r="290" spans="1:6" ht="26.4" x14ac:dyDescent="0.3">
      <c r="A290" s="22"/>
      <c r="B290" s="143" t="s">
        <v>345</v>
      </c>
      <c r="C290" s="56" t="s">
        <v>15</v>
      </c>
      <c r="D290" s="56" t="s">
        <v>15</v>
      </c>
      <c r="E290" s="25">
        <v>1500000</v>
      </c>
      <c r="F290" s="51" t="s">
        <v>29</v>
      </c>
    </row>
    <row r="291" spans="1:6" x14ac:dyDescent="0.3">
      <c r="A291" s="22"/>
      <c r="B291" s="143" t="s">
        <v>105</v>
      </c>
      <c r="C291" s="56" t="s">
        <v>15</v>
      </c>
      <c r="D291" s="56" t="s">
        <v>15</v>
      </c>
      <c r="E291" s="25">
        <v>400000</v>
      </c>
      <c r="F291" s="51" t="s">
        <v>98</v>
      </c>
    </row>
    <row r="292" spans="1:6" ht="52.8" x14ac:dyDescent="0.3">
      <c r="A292" s="32" t="s">
        <v>346</v>
      </c>
      <c r="B292" s="45" t="s">
        <v>347</v>
      </c>
      <c r="C292" s="19"/>
      <c r="D292" s="19"/>
      <c r="E292" s="101">
        <f>SUM(E293:E296)</f>
        <v>3070000</v>
      </c>
      <c r="F292" s="19"/>
    </row>
    <row r="293" spans="1:6" ht="26.4" x14ac:dyDescent="0.3">
      <c r="A293" s="22"/>
      <c r="B293" s="145" t="s">
        <v>348</v>
      </c>
      <c r="C293" s="19" t="s">
        <v>56</v>
      </c>
      <c r="D293" s="61" t="s">
        <v>26</v>
      </c>
      <c r="E293" s="25">
        <v>150000</v>
      </c>
      <c r="F293" s="51" t="s">
        <v>204</v>
      </c>
    </row>
    <row r="294" spans="1:6" ht="26.4" x14ac:dyDescent="0.3">
      <c r="A294" s="22"/>
      <c r="B294" s="145" t="s">
        <v>349</v>
      </c>
      <c r="C294" s="19" t="s">
        <v>26</v>
      </c>
      <c r="D294" s="19" t="s">
        <v>26</v>
      </c>
      <c r="E294" s="25">
        <v>150000</v>
      </c>
      <c r="F294" s="51" t="s">
        <v>204</v>
      </c>
    </row>
    <row r="295" spans="1:6" ht="39.6" x14ac:dyDescent="0.3">
      <c r="A295" s="22"/>
      <c r="B295" s="145" t="s">
        <v>350</v>
      </c>
      <c r="C295" s="19" t="s">
        <v>26</v>
      </c>
      <c r="D295" s="19" t="s">
        <v>26</v>
      </c>
      <c r="E295" s="25">
        <v>170000</v>
      </c>
      <c r="F295" s="51" t="s">
        <v>351</v>
      </c>
    </row>
    <row r="296" spans="1:6" ht="26.4" x14ac:dyDescent="0.3">
      <c r="A296" s="22"/>
      <c r="B296" s="35" t="s">
        <v>352</v>
      </c>
      <c r="C296" s="37" t="s">
        <v>26</v>
      </c>
      <c r="D296" s="37" t="s">
        <v>26</v>
      </c>
      <c r="E296" s="38">
        <v>2600000</v>
      </c>
      <c r="F296" s="59" t="s">
        <v>37</v>
      </c>
    </row>
    <row r="297" spans="1:6" x14ac:dyDescent="0.3">
      <c r="A297" s="22"/>
      <c r="B297" s="23"/>
      <c r="C297" s="19"/>
      <c r="D297" s="19"/>
      <c r="E297" s="123">
        <v>0</v>
      </c>
      <c r="F297" s="19"/>
    </row>
    <row r="298" spans="1:6" ht="39.6" x14ac:dyDescent="0.3">
      <c r="A298" s="32" t="s">
        <v>353</v>
      </c>
      <c r="B298" s="45" t="s">
        <v>354</v>
      </c>
      <c r="C298" s="46"/>
      <c r="D298" s="46"/>
      <c r="E298" s="90">
        <f>SUM(E299:E309)</f>
        <v>422410000</v>
      </c>
      <c r="F298" s="19"/>
    </row>
    <row r="299" spans="1:6" ht="26.4" x14ac:dyDescent="0.3">
      <c r="A299" s="22"/>
      <c r="B299" s="60" t="s">
        <v>355</v>
      </c>
      <c r="C299" s="37" t="s">
        <v>15</v>
      </c>
      <c r="D299" s="37" t="s">
        <v>15</v>
      </c>
      <c r="E299" s="38">
        <v>415000000</v>
      </c>
      <c r="F299" s="59" t="s">
        <v>73</v>
      </c>
    </row>
    <row r="300" spans="1:6" ht="26.4" x14ac:dyDescent="0.3">
      <c r="A300" s="22"/>
      <c r="B300" s="146" t="s">
        <v>356</v>
      </c>
      <c r="C300" s="19" t="s">
        <v>26</v>
      </c>
      <c r="D300" s="61" t="s">
        <v>26</v>
      </c>
      <c r="E300" s="25">
        <v>165000</v>
      </c>
      <c r="F300" s="51" t="s">
        <v>204</v>
      </c>
    </row>
    <row r="301" spans="1:6" ht="26.4" x14ac:dyDescent="0.3">
      <c r="A301" s="22"/>
      <c r="B301" s="60" t="s">
        <v>356</v>
      </c>
      <c r="C301" s="37" t="s">
        <v>56</v>
      </c>
      <c r="D301" s="57" t="s">
        <v>26</v>
      </c>
      <c r="E301" s="38">
        <v>115000</v>
      </c>
      <c r="F301" s="59" t="s">
        <v>37</v>
      </c>
    </row>
    <row r="302" spans="1:6" x14ac:dyDescent="0.3">
      <c r="A302" s="22"/>
      <c r="B302" s="60" t="s">
        <v>357</v>
      </c>
      <c r="C302" s="37" t="s">
        <v>56</v>
      </c>
      <c r="D302" s="57" t="s">
        <v>26</v>
      </c>
      <c r="E302" s="38">
        <v>2600000</v>
      </c>
      <c r="F302" s="59" t="s">
        <v>29</v>
      </c>
    </row>
    <row r="303" spans="1:6" ht="26.4" x14ac:dyDescent="0.3">
      <c r="A303" s="22"/>
      <c r="B303" s="53" t="s">
        <v>358</v>
      </c>
      <c r="C303" s="19" t="s">
        <v>15</v>
      </c>
      <c r="D303" s="19" t="s">
        <v>15</v>
      </c>
      <c r="E303" s="25">
        <v>1000000</v>
      </c>
      <c r="F303" s="51" t="s">
        <v>29</v>
      </c>
    </row>
    <row r="304" spans="1:6" ht="39.6" x14ac:dyDescent="0.3">
      <c r="A304" s="22"/>
      <c r="B304" s="60" t="s">
        <v>359</v>
      </c>
      <c r="C304" s="37" t="s">
        <v>26</v>
      </c>
      <c r="D304" s="57" t="s">
        <v>26</v>
      </c>
      <c r="E304" s="38">
        <v>1000000</v>
      </c>
      <c r="F304" s="59" t="s">
        <v>201</v>
      </c>
    </row>
    <row r="305" spans="1:6" ht="39.6" x14ac:dyDescent="0.3">
      <c r="A305" s="22"/>
      <c r="B305" s="60" t="s">
        <v>360</v>
      </c>
      <c r="C305" s="37" t="s">
        <v>26</v>
      </c>
      <c r="D305" s="57" t="s">
        <v>26</v>
      </c>
      <c r="E305" s="38">
        <v>1000000</v>
      </c>
      <c r="F305" s="59" t="s">
        <v>27</v>
      </c>
    </row>
    <row r="306" spans="1:6" ht="26.4" x14ac:dyDescent="0.3">
      <c r="A306" s="22"/>
      <c r="B306" s="60" t="s">
        <v>361</v>
      </c>
      <c r="C306" s="37" t="s">
        <v>56</v>
      </c>
      <c r="D306" s="57" t="s">
        <v>26</v>
      </c>
      <c r="E306" s="38">
        <v>450000</v>
      </c>
      <c r="F306" s="59" t="s">
        <v>121</v>
      </c>
    </row>
    <row r="307" spans="1:6" x14ac:dyDescent="0.3">
      <c r="A307" s="69" t="s">
        <v>101</v>
      </c>
      <c r="B307" s="70" t="s">
        <v>362</v>
      </c>
      <c r="C307" s="73" t="s">
        <v>15</v>
      </c>
      <c r="D307" s="78" t="s">
        <v>26</v>
      </c>
      <c r="E307" s="72">
        <v>30000</v>
      </c>
      <c r="F307" s="133" t="s">
        <v>140</v>
      </c>
    </row>
    <row r="308" spans="1:6" x14ac:dyDescent="0.3">
      <c r="A308" s="69" t="s">
        <v>101</v>
      </c>
      <c r="B308" s="70" t="s">
        <v>362</v>
      </c>
      <c r="C308" s="79" t="s">
        <v>56</v>
      </c>
      <c r="D308" s="78" t="s">
        <v>26</v>
      </c>
      <c r="E308" s="72">
        <v>150000</v>
      </c>
      <c r="F308" s="133" t="s">
        <v>121</v>
      </c>
    </row>
    <row r="309" spans="1:6" x14ac:dyDescent="0.3">
      <c r="A309" s="22"/>
      <c r="B309" s="53" t="s">
        <v>105</v>
      </c>
      <c r="C309" s="19" t="s">
        <v>15</v>
      </c>
      <c r="D309" s="19" t="s">
        <v>15</v>
      </c>
      <c r="E309" s="25">
        <v>900000</v>
      </c>
      <c r="F309" s="24" t="s">
        <v>52</v>
      </c>
    </row>
    <row r="310" spans="1:6" ht="26.4" x14ac:dyDescent="0.3">
      <c r="A310" s="32" t="s">
        <v>363</v>
      </c>
      <c r="B310" s="45" t="s">
        <v>364</v>
      </c>
      <c r="C310" s="19"/>
      <c r="D310" s="19"/>
      <c r="E310" s="90">
        <f>SUM(E311:E319)</f>
        <v>17050000</v>
      </c>
      <c r="F310" s="19"/>
    </row>
    <row r="311" spans="1:6" x14ac:dyDescent="0.3">
      <c r="A311" s="22"/>
      <c r="B311" s="53" t="s">
        <v>365</v>
      </c>
      <c r="C311" s="19" t="s">
        <v>26</v>
      </c>
      <c r="D311" s="19" t="s">
        <v>26</v>
      </c>
      <c r="E311" s="25">
        <v>1000000</v>
      </c>
      <c r="F311" s="24" t="s">
        <v>242</v>
      </c>
    </row>
    <row r="312" spans="1:6" ht="52.8" x14ac:dyDescent="0.3">
      <c r="A312" s="22"/>
      <c r="B312" s="60" t="s">
        <v>366</v>
      </c>
      <c r="C312" s="37" t="s">
        <v>26</v>
      </c>
      <c r="D312" s="57" t="s">
        <v>26</v>
      </c>
      <c r="E312" s="38">
        <v>7500000</v>
      </c>
      <c r="F312" s="36" t="s">
        <v>367</v>
      </c>
    </row>
    <row r="313" spans="1:6" x14ac:dyDescent="0.3">
      <c r="A313" s="22"/>
      <c r="B313" s="60" t="s">
        <v>368</v>
      </c>
      <c r="C313" s="37" t="s">
        <v>56</v>
      </c>
      <c r="D313" s="57" t="s">
        <v>26</v>
      </c>
      <c r="E313" s="38">
        <v>500000</v>
      </c>
      <c r="F313" s="36" t="s">
        <v>153</v>
      </c>
    </row>
    <row r="314" spans="1:6" ht="26.4" x14ac:dyDescent="0.3">
      <c r="A314" s="22"/>
      <c r="B314" s="60" t="s">
        <v>369</v>
      </c>
      <c r="C314" s="37" t="s">
        <v>26</v>
      </c>
      <c r="D314" s="37" t="s">
        <v>15</v>
      </c>
      <c r="E314" s="38">
        <v>5000000</v>
      </c>
      <c r="F314" s="36" t="s">
        <v>27</v>
      </c>
    </row>
    <row r="315" spans="1:6" ht="39.6" x14ac:dyDescent="0.3">
      <c r="A315" s="107" t="s">
        <v>101</v>
      </c>
      <c r="B315" s="70" t="s">
        <v>370</v>
      </c>
      <c r="C315" s="73" t="s">
        <v>26</v>
      </c>
      <c r="D315" s="78" t="s">
        <v>26</v>
      </c>
      <c r="E315" s="75">
        <v>100000</v>
      </c>
      <c r="F315" s="76" t="s">
        <v>29</v>
      </c>
    </row>
    <row r="316" spans="1:6" ht="105.6" x14ac:dyDescent="0.3">
      <c r="A316" s="22"/>
      <c r="B316" s="53" t="s">
        <v>371</v>
      </c>
      <c r="C316" s="19" t="s">
        <v>56</v>
      </c>
      <c r="D316" s="61" t="s">
        <v>56</v>
      </c>
      <c r="E316" s="25">
        <v>600000</v>
      </c>
      <c r="F316" s="24" t="s">
        <v>73</v>
      </c>
    </row>
    <row r="317" spans="1:6" ht="39.6" x14ac:dyDescent="0.3">
      <c r="A317" s="22"/>
      <c r="B317" s="53" t="s">
        <v>372</v>
      </c>
      <c r="C317" s="19" t="s">
        <v>56</v>
      </c>
      <c r="D317" s="61" t="s">
        <v>56</v>
      </c>
      <c r="E317" s="25">
        <v>2000000</v>
      </c>
      <c r="F317" s="24" t="s">
        <v>168</v>
      </c>
    </row>
    <row r="318" spans="1:6" ht="26.4" x14ac:dyDescent="0.3">
      <c r="A318" s="22"/>
      <c r="B318" s="53" t="s">
        <v>373</v>
      </c>
      <c r="C318" s="19" t="s">
        <v>56</v>
      </c>
      <c r="D318" s="61" t="s">
        <v>56</v>
      </c>
      <c r="E318" s="25">
        <v>100000</v>
      </c>
      <c r="F318" s="24" t="s">
        <v>161</v>
      </c>
    </row>
    <row r="319" spans="1:6" x14ac:dyDescent="0.3">
      <c r="A319" s="22"/>
      <c r="B319" s="53" t="s">
        <v>105</v>
      </c>
      <c r="C319" s="19" t="s">
        <v>15</v>
      </c>
      <c r="D319" s="19" t="s">
        <v>15</v>
      </c>
      <c r="E319" s="25">
        <v>250000</v>
      </c>
      <c r="F319" s="24" t="s">
        <v>52</v>
      </c>
    </row>
    <row r="320" spans="1:6" ht="26.4" x14ac:dyDescent="0.3">
      <c r="A320" s="32" t="s">
        <v>374</v>
      </c>
      <c r="B320" s="45" t="s">
        <v>375</v>
      </c>
      <c r="C320" s="24"/>
      <c r="D320" s="24"/>
      <c r="E320" s="90">
        <f>SUM(E321:E332)</f>
        <v>4745000</v>
      </c>
      <c r="F320" s="19"/>
    </row>
    <row r="321" spans="1:6" ht="39.6" x14ac:dyDescent="0.3">
      <c r="A321" s="22"/>
      <c r="B321" s="53" t="s">
        <v>376</v>
      </c>
      <c r="C321" s="24" t="s">
        <v>26</v>
      </c>
      <c r="D321" s="31" t="s">
        <v>26</v>
      </c>
      <c r="E321" s="25">
        <v>250000</v>
      </c>
      <c r="F321" s="24" t="s">
        <v>29</v>
      </c>
    </row>
    <row r="322" spans="1:6" ht="39.6" x14ac:dyDescent="0.3">
      <c r="A322" s="69" t="s">
        <v>101</v>
      </c>
      <c r="B322" s="70" t="s">
        <v>377</v>
      </c>
      <c r="C322" s="76" t="s">
        <v>26</v>
      </c>
      <c r="D322" s="147" t="s">
        <v>26</v>
      </c>
      <c r="E322" s="72">
        <v>100000</v>
      </c>
      <c r="F322" s="76" t="s">
        <v>16</v>
      </c>
    </row>
    <row r="323" spans="1:6" x14ac:dyDescent="0.3">
      <c r="A323" s="22"/>
      <c r="B323" s="60" t="s">
        <v>378</v>
      </c>
      <c r="C323" s="36" t="s">
        <v>48</v>
      </c>
      <c r="D323" s="39" t="s">
        <v>48</v>
      </c>
      <c r="E323" s="38">
        <v>600000</v>
      </c>
      <c r="F323" s="36" t="s">
        <v>29</v>
      </c>
    </row>
    <row r="324" spans="1:6" x14ac:dyDescent="0.3">
      <c r="A324" s="22"/>
      <c r="B324" s="100" t="s">
        <v>379</v>
      </c>
      <c r="C324" s="58" t="s">
        <v>26</v>
      </c>
      <c r="D324" s="140" t="s">
        <v>26</v>
      </c>
      <c r="E324" s="38">
        <v>2000000</v>
      </c>
      <c r="F324" s="36" t="s">
        <v>153</v>
      </c>
    </row>
    <row r="325" spans="1:6" ht="26.4" x14ac:dyDescent="0.3">
      <c r="A325" s="22"/>
      <c r="B325" s="148" t="s">
        <v>380</v>
      </c>
      <c r="C325" s="56" t="s">
        <v>26</v>
      </c>
      <c r="D325" s="31" t="s">
        <v>48</v>
      </c>
      <c r="E325" s="25">
        <v>500000</v>
      </c>
      <c r="F325" s="24" t="s">
        <v>153</v>
      </c>
    </row>
    <row r="326" spans="1:6" ht="26.4" x14ac:dyDescent="0.3">
      <c r="A326" s="22"/>
      <c r="B326" s="149" t="s">
        <v>381</v>
      </c>
      <c r="C326" s="56" t="s">
        <v>26</v>
      </c>
      <c r="D326" s="144" t="s">
        <v>26</v>
      </c>
      <c r="E326" s="25">
        <v>100000</v>
      </c>
      <c r="F326" s="24" t="s">
        <v>121</v>
      </c>
    </row>
    <row r="327" spans="1:6" ht="26.4" x14ac:dyDescent="0.3">
      <c r="A327" s="22"/>
      <c r="B327" s="60" t="s">
        <v>381</v>
      </c>
      <c r="C327" s="36" t="s">
        <v>56</v>
      </c>
      <c r="D327" s="39" t="s">
        <v>26</v>
      </c>
      <c r="E327" s="38">
        <v>80000</v>
      </c>
      <c r="F327" s="36" t="s">
        <v>37</v>
      </c>
    </row>
    <row r="328" spans="1:6" ht="26.4" x14ac:dyDescent="0.3">
      <c r="A328" s="22"/>
      <c r="B328" s="53" t="s">
        <v>382</v>
      </c>
      <c r="C328" s="24" t="s">
        <v>56</v>
      </c>
      <c r="D328" s="31" t="s">
        <v>26</v>
      </c>
      <c r="E328" s="25">
        <v>75000</v>
      </c>
      <c r="F328" s="24" t="s">
        <v>111</v>
      </c>
    </row>
    <row r="329" spans="1:6" ht="26.4" x14ac:dyDescent="0.3">
      <c r="A329" s="22"/>
      <c r="B329" s="149" t="s">
        <v>383</v>
      </c>
      <c r="C329" s="24" t="s">
        <v>26</v>
      </c>
      <c r="D329" s="31" t="s">
        <v>26</v>
      </c>
      <c r="E329" s="25">
        <v>100000</v>
      </c>
      <c r="F329" s="24" t="s">
        <v>27</v>
      </c>
    </row>
    <row r="330" spans="1:6" ht="26.4" x14ac:dyDescent="0.3">
      <c r="A330" s="22"/>
      <c r="B330" s="149" t="s">
        <v>381</v>
      </c>
      <c r="C330" s="24" t="s">
        <v>26</v>
      </c>
      <c r="D330" s="31" t="s">
        <v>26</v>
      </c>
      <c r="E330" s="25">
        <v>100000</v>
      </c>
      <c r="F330" s="24" t="s">
        <v>62</v>
      </c>
    </row>
    <row r="331" spans="1:6" ht="26.4" x14ac:dyDescent="0.3">
      <c r="A331" s="22"/>
      <c r="B331" s="150" t="s">
        <v>384</v>
      </c>
      <c r="C331" s="24" t="s">
        <v>56</v>
      </c>
      <c r="D331" s="31" t="s">
        <v>26</v>
      </c>
      <c r="E331" s="25">
        <v>800000</v>
      </c>
      <c r="F331" s="24" t="s">
        <v>153</v>
      </c>
    </row>
    <row r="332" spans="1:6" ht="26.4" x14ac:dyDescent="0.3">
      <c r="A332" s="22"/>
      <c r="B332" s="149" t="s">
        <v>381</v>
      </c>
      <c r="C332" s="24" t="s">
        <v>56</v>
      </c>
      <c r="D332" s="31" t="s">
        <v>26</v>
      </c>
      <c r="E332" s="25">
        <v>40000</v>
      </c>
      <c r="F332" s="24" t="s">
        <v>140</v>
      </c>
    </row>
    <row r="333" spans="1:6" ht="26.4" x14ac:dyDescent="0.3">
      <c r="A333" s="151" t="s">
        <v>385</v>
      </c>
      <c r="B333" s="152" t="s">
        <v>386</v>
      </c>
      <c r="C333" s="153"/>
      <c r="D333" s="154"/>
      <c r="E333" s="155">
        <f>SUM(E334:E336)</f>
        <v>8040000</v>
      </c>
      <c r="F333" s="19"/>
    </row>
    <row r="334" spans="1:6" ht="26.4" x14ac:dyDescent="0.3">
      <c r="A334" s="22"/>
      <c r="B334" s="60" t="s">
        <v>387</v>
      </c>
      <c r="C334" s="36" t="s">
        <v>26</v>
      </c>
      <c r="D334" s="39" t="s">
        <v>26</v>
      </c>
      <c r="E334" s="38">
        <v>4000000</v>
      </c>
      <c r="F334" s="86" t="s">
        <v>69</v>
      </c>
    </row>
    <row r="335" spans="1:6" ht="26.4" x14ac:dyDescent="0.3">
      <c r="A335" s="132"/>
      <c r="B335" s="156" t="s">
        <v>388</v>
      </c>
      <c r="C335" s="24" t="s">
        <v>56</v>
      </c>
      <c r="D335" s="31" t="s">
        <v>26</v>
      </c>
      <c r="E335" s="25">
        <v>40000</v>
      </c>
      <c r="F335" s="80" t="s">
        <v>37</v>
      </c>
    </row>
    <row r="336" spans="1:6" ht="39.6" x14ac:dyDescent="0.3">
      <c r="A336" s="132"/>
      <c r="B336" s="53" t="s">
        <v>389</v>
      </c>
      <c r="C336" s="24" t="s">
        <v>56</v>
      </c>
      <c r="D336" s="24" t="s">
        <v>15</v>
      </c>
      <c r="E336" s="25">
        <v>4000000</v>
      </c>
      <c r="F336" s="80" t="s">
        <v>69</v>
      </c>
    </row>
    <row r="337" spans="1:6" ht="39.6" x14ac:dyDescent="0.3">
      <c r="A337" s="157" t="s">
        <v>390</v>
      </c>
      <c r="B337" s="158" t="s">
        <v>391</v>
      </c>
      <c r="C337" s="159"/>
      <c r="D337" s="159"/>
      <c r="E337" s="160">
        <f>SUM(E338:E346)</f>
        <v>14614000</v>
      </c>
      <c r="F337" s="19"/>
    </row>
    <row r="338" spans="1:6" ht="26.4" x14ac:dyDescent="0.3">
      <c r="A338" s="22"/>
      <c r="B338" s="161" t="s">
        <v>392</v>
      </c>
      <c r="C338" s="24" t="s">
        <v>15</v>
      </c>
      <c r="D338" s="24" t="s">
        <v>15</v>
      </c>
      <c r="E338" s="25">
        <v>2464000</v>
      </c>
      <c r="F338" s="24" t="s">
        <v>52</v>
      </c>
    </row>
    <row r="339" spans="1:6" x14ac:dyDescent="0.3">
      <c r="A339" s="22"/>
      <c r="B339" s="162" t="s">
        <v>393</v>
      </c>
      <c r="C339" s="24" t="s">
        <v>26</v>
      </c>
      <c r="D339" s="24" t="s">
        <v>48</v>
      </c>
      <c r="E339" s="25">
        <v>100000</v>
      </c>
      <c r="F339" s="24" t="s">
        <v>153</v>
      </c>
    </row>
    <row r="340" spans="1:6" ht="26.4" x14ac:dyDescent="0.3">
      <c r="A340" s="22"/>
      <c r="B340" s="161" t="s">
        <v>394</v>
      </c>
      <c r="C340" s="24" t="s">
        <v>56</v>
      </c>
      <c r="D340" s="24" t="s">
        <v>56</v>
      </c>
      <c r="E340" s="25">
        <v>450000</v>
      </c>
      <c r="F340" s="24" t="s">
        <v>395</v>
      </c>
    </row>
    <row r="341" spans="1:6" ht="39.6" x14ac:dyDescent="0.3">
      <c r="A341" s="22"/>
      <c r="B341" s="161" t="s">
        <v>396</v>
      </c>
      <c r="C341" s="24" t="s">
        <v>56</v>
      </c>
      <c r="D341" s="24" t="s">
        <v>56</v>
      </c>
      <c r="E341" s="25">
        <v>200000</v>
      </c>
      <c r="F341" s="24" t="s">
        <v>35</v>
      </c>
    </row>
    <row r="342" spans="1:6" ht="66" x14ac:dyDescent="0.3">
      <c r="A342" s="132"/>
      <c r="B342" s="161" t="s">
        <v>397</v>
      </c>
      <c r="C342" s="19" t="s">
        <v>56</v>
      </c>
      <c r="D342" s="19" t="s">
        <v>56</v>
      </c>
      <c r="E342" s="25">
        <v>200000</v>
      </c>
      <c r="F342" s="24" t="s">
        <v>123</v>
      </c>
    </row>
    <row r="343" spans="1:6" ht="66" x14ac:dyDescent="0.3">
      <c r="A343" s="132"/>
      <c r="B343" s="161" t="s">
        <v>398</v>
      </c>
      <c r="C343" s="19" t="s">
        <v>56</v>
      </c>
      <c r="D343" s="24" t="s">
        <v>15</v>
      </c>
      <c r="E343" s="25">
        <v>1000000</v>
      </c>
      <c r="F343" s="24" t="s">
        <v>161</v>
      </c>
    </row>
    <row r="344" spans="1:6" ht="39.6" x14ac:dyDescent="0.3">
      <c r="A344" s="69" t="s">
        <v>101</v>
      </c>
      <c r="B344" s="163" t="s">
        <v>399</v>
      </c>
      <c r="C344" s="73" t="s">
        <v>26</v>
      </c>
      <c r="D344" s="73" t="s">
        <v>26</v>
      </c>
      <c r="E344" s="72">
        <v>200000</v>
      </c>
      <c r="F344" s="76" t="s">
        <v>27</v>
      </c>
    </row>
    <row r="345" spans="1:6" ht="26.4" x14ac:dyDescent="0.3">
      <c r="A345" s="22"/>
      <c r="B345" s="161" t="s">
        <v>400</v>
      </c>
      <c r="C345" s="19" t="s">
        <v>26</v>
      </c>
      <c r="D345" s="19" t="s">
        <v>48</v>
      </c>
      <c r="E345" s="25">
        <v>10000000</v>
      </c>
      <c r="F345" s="24" t="s">
        <v>153</v>
      </c>
    </row>
    <row r="346" spans="1:6" x14ac:dyDescent="0.3">
      <c r="A346" s="22"/>
      <c r="B346" s="161"/>
      <c r="C346" s="19"/>
      <c r="D346" s="19"/>
      <c r="E346" s="25">
        <v>0</v>
      </c>
      <c r="F346" s="24"/>
    </row>
    <row r="347" spans="1:6" ht="26.4" x14ac:dyDescent="0.3">
      <c r="A347" s="164" t="s">
        <v>401</v>
      </c>
      <c r="B347" s="92" t="s">
        <v>402</v>
      </c>
      <c r="C347" s="24"/>
      <c r="D347" s="24"/>
      <c r="E347" s="165">
        <f>SUM(E348)+E354+E367+E378+E388+E394</f>
        <v>496685000</v>
      </c>
      <c r="F347" s="19"/>
    </row>
    <row r="348" spans="1:6" ht="39.6" x14ac:dyDescent="0.3">
      <c r="A348" s="166" t="s">
        <v>403</v>
      </c>
      <c r="B348" s="68" t="s">
        <v>404</v>
      </c>
      <c r="C348" s="24"/>
      <c r="D348" s="24"/>
      <c r="E348" s="167">
        <f>SUM(E349:E353)</f>
        <v>165800000</v>
      </c>
      <c r="F348" s="19"/>
    </row>
    <row r="349" spans="1:6" ht="39.6" x14ac:dyDescent="0.3">
      <c r="A349" s="168"/>
      <c r="B349" s="169" t="s">
        <v>405</v>
      </c>
      <c r="C349" s="19" t="s">
        <v>26</v>
      </c>
      <c r="D349" s="19" t="s">
        <v>26</v>
      </c>
      <c r="E349" s="25">
        <v>2500000</v>
      </c>
      <c r="F349" s="24" t="s">
        <v>168</v>
      </c>
    </row>
    <row r="350" spans="1:6" ht="26.4" x14ac:dyDescent="0.3">
      <c r="A350" s="168"/>
      <c r="B350" s="100" t="s">
        <v>406</v>
      </c>
      <c r="C350" s="37" t="s">
        <v>56</v>
      </c>
      <c r="D350" s="37" t="s">
        <v>56</v>
      </c>
      <c r="E350" s="38">
        <v>3800000</v>
      </c>
      <c r="F350" s="36" t="s">
        <v>168</v>
      </c>
    </row>
    <row r="351" spans="1:6" ht="26.4" x14ac:dyDescent="0.3">
      <c r="A351" s="168"/>
      <c r="B351" s="169" t="s">
        <v>407</v>
      </c>
      <c r="C351" s="19" t="s">
        <v>56</v>
      </c>
      <c r="D351" s="19" t="s">
        <v>56</v>
      </c>
      <c r="E351" s="25">
        <v>500000</v>
      </c>
      <c r="F351" s="24" t="s">
        <v>134</v>
      </c>
    </row>
    <row r="352" spans="1:6" ht="52.8" x14ac:dyDescent="0.3">
      <c r="A352" s="170"/>
      <c r="B352" s="100" t="s">
        <v>408</v>
      </c>
      <c r="C352" s="37" t="s">
        <v>26</v>
      </c>
      <c r="D352" s="37" t="s">
        <v>26</v>
      </c>
      <c r="E352" s="38">
        <v>99000000</v>
      </c>
      <c r="F352" s="36" t="s">
        <v>108</v>
      </c>
    </row>
    <row r="353" spans="1:6" ht="26.4" x14ac:dyDescent="0.3">
      <c r="A353" s="170"/>
      <c r="B353" s="100" t="s">
        <v>409</v>
      </c>
      <c r="C353" s="37" t="s">
        <v>26</v>
      </c>
      <c r="D353" s="37" t="s">
        <v>26</v>
      </c>
      <c r="E353" s="38">
        <v>60000000</v>
      </c>
      <c r="F353" s="36" t="s">
        <v>410</v>
      </c>
    </row>
    <row r="354" spans="1:6" ht="26.4" x14ac:dyDescent="0.3">
      <c r="A354" s="166" t="s">
        <v>411</v>
      </c>
      <c r="B354" s="68" t="s">
        <v>412</v>
      </c>
      <c r="C354" s="24"/>
      <c r="D354" s="24"/>
      <c r="E354" s="167">
        <f>SUM(E355:E366)</f>
        <v>10620000</v>
      </c>
      <c r="F354" s="19"/>
    </row>
    <row r="355" spans="1:6" x14ac:dyDescent="0.3">
      <c r="A355" s="168"/>
      <c r="B355" s="100" t="s">
        <v>413</v>
      </c>
      <c r="C355" s="36" t="s">
        <v>26</v>
      </c>
      <c r="D355" s="39" t="s">
        <v>26</v>
      </c>
      <c r="E355" s="38">
        <v>2500000</v>
      </c>
      <c r="F355" s="36" t="s">
        <v>42</v>
      </c>
    </row>
    <row r="356" spans="1:6" ht="39.6" x14ac:dyDescent="0.3">
      <c r="A356" s="168"/>
      <c r="B356" s="169" t="s">
        <v>414</v>
      </c>
      <c r="C356" s="24" t="s">
        <v>26</v>
      </c>
      <c r="D356" s="31" t="s">
        <v>26</v>
      </c>
      <c r="E356" s="25">
        <v>1500000</v>
      </c>
      <c r="F356" s="24" t="s">
        <v>29</v>
      </c>
    </row>
    <row r="357" spans="1:6" ht="26.4" x14ac:dyDescent="0.3">
      <c r="A357" s="168"/>
      <c r="B357" s="169" t="s">
        <v>415</v>
      </c>
      <c r="C357" s="24" t="s">
        <v>56</v>
      </c>
      <c r="D357" s="31" t="s">
        <v>26</v>
      </c>
      <c r="E357" s="25">
        <v>100000</v>
      </c>
      <c r="F357" s="24" t="s">
        <v>29</v>
      </c>
    </row>
    <row r="358" spans="1:6" ht="52.8" x14ac:dyDescent="0.3">
      <c r="A358" s="168"/>
      <c r="B358" s="171" t="s">
        <v>416</v>
      </c>
      <c r="C358" s="24" t="s">
        <v>26</v>
      </c>
      <c r="D358" s="31" t="s">
        <v>26</v>
      </c>
      <c r="E358" s="25">
        <v>150000</v>
      </c>
      <c r="F358" s="24" t="s">
        <v>121</v>
      </c>
    </row>
    <row r="359" spans="1:6" ht="52.8" x14ac:dyDescent="0.3">
      <c r="A359" s="168"/>
      <c r="B359" s="169" t="s">
        <v>417</v>
      </c>
      <c r="C359" s="24" t="s">
        <v>26</v>
      </c>
      <c r="D359" s="31" t="s">
        <v>26</v>
      </c>
      <c r="E359" s="25">
        <v>5000000</v>
      </c>
      <c r="F359" s="24" t="s">
        <v>29</v>
      </c>
    </row>
    <row r="360" spans="1:6" x14ac:dyDescent="0.3">
      <c r="A360" s="168"/>
      <c r="B360" s="171" t="s">
        <v>418</v>
      </c>
      <c r="C360" s="24" t="s">
        <v>26</v>
      </c>
      <c r="D360" s="31" t="s">
        <v>26</v>
      </c>
      <c r="E360" s="25">
        <v>100000</v>
      </c>
      <c r="F360" s="24" t="s">
        <v>123</v>
      </c>
    </row>
    <row r="361" spans="1:6" ht="26.4" x14ac:dyDescent="0.3">
      <c r="A361" s="168"/>
      <c r="B361" s="171" t="s">
        <v>419</v>
      </c>
      <c r="C361" s="24" t="s">
        <v>48</v>
      </c>
      <c r="D361" s="31" t="s">
        <v>26</v>
      </c>
      <c r="E361" s="25">
        <v>120000</v>
      </c>
      <c r="F361" s="24" t="s">
        <v>153</v>
      </c>
    </row>
    <row r="362" spans="1:6" ht="26.4" x14ac:dyDescent="0.3">
      <c r="A362" s="168"/>
      <c r="B362" s="100" t="s">
        <v>420</v>
      </c>
      <c r="C362" s="36" t="s">
        <v>56</v>
      </c>
      <c r="D362" s="39" t="s">
        <v>26</v>
      </c>
      <c r="E362" s="38">
        <v>600000</v>
      </c>
      <c r="F362" s="36" t="s">
        <v>421</v>
      </c>
    </row>
    <row r="363" spans="1:6" ht="26.4" x14ac:dyDescent="0.3">
      <c r="A363" s="168"/>
      <c r="B363" s="100" t="s">
        <v>422</v>
      </c>
      <c r="C363" s="36" t="s">
        <v>56</v>
      </c>
      <c r="D363" s="39" t="s">
        <v>26</v>
      </c>
      <c r="E363" s="38">
        <v>150000</v>
      </c>
      <c r="F363" s="36" t="s">
        <v>42</v>
      </c>
    </row>
    <row r="364" spans="1:6" x14ac:dyDescent="0.3">
      <c r="A364" s="168"/>
      <c r="B364" s="100" t="s">
        <v>423</v>
      </c>
      <c r="C364" s="36" t="s">
        <v>26</v>
      </c>
      <c r="D364" s="39" t="s">
        <v>26</v>
      </c>
      <c r="E364" s="38">
        <v>150000</v>
      </c>
      <c r="F364" s="36" t="s">
        <v>35</v>
      </c>
    </row>
    <row r="365" spans="1:6" ht="52.8" x14ac:dyDescent="0.3">
      <c r="A365" s="168"/>
      <c r="B365" s="100" t="s">
        <v>424</v>
      </c>
      <c r="C365" s="36" t="s">
        <v>26</v>
      </c>
      <c r="D365" s="36" t="s">
        <v>26</v>
      </c>
      <c r="E365" s="38">
        <v>150000</v>
      </c>
      <c r="F365" s="36" t="s">
        <v>103</v>
      </c>
    </row>
    <row r="366" spans="1:6" x14ac:dyDescent="0.3">
      <c r="A366" s="168"/>
      <c r="B366" s="169" t="s">
        <v>143</v>
      </c>
      <c r="C366" s="24" t="s">
        <v>15</v>
      </c>
      <c r="D366" s="24" t="s">
        <v>15</v>
      </c>
      <c r="E366" s="25">
        <v>100000</v>
      </c>
      <c r="F366" s="24" t="s">
        <v>52</v>
      </c>
    </row>
    <row r="367" spans="1:6" ht="26.4" x14ac:dyDescent="0.3">
      <c r="A367" s="166" t="s">
        <v>425</v>
      </c>
      <c r="B367" s="68" t="s">
        <v>426</v>
      </c>
      <c r="C367" s="24"/>
      <c r="D367" s="24"/>
      <c r="E367" s="167">
        <f>SUM(E368:E377)</f>
        <v>30450000</v>
      </c>
      <c r="F367" s="19"/>
    </row>
    <row r="368" spans="1:6" ht="26.4" x14ac:dyDescent="0.3">
      <c r="A368" s="168"/>
      <c r="B368" s="169" t="s">
        <v>427</v>
      </c>
      <c r="C368" s="24" t="s">
        <v>56</v>
      </c>
      <c r="D368" s="31" t="s">
        <v>56</v>
      </c>
      <c r="E368" s="25">
        <v>4500000</v>
      </c>
      <c r="F368" s="80" t="s">
        <v>341</v>
      </c>
    </row>
    <row r="369" spans="1:6" ht="39.6" x14ac:dyDescent="0.3">
      <c r="A369" s="172"/>
      <c r="B369" s="148" t="s">
        <v>428</v>
      </c>
      <c r="C369" s="24" t="s">
        <v>26</v>
      </c>
      <c r="D369" s="31" t="s">
        <v>56</v>
      </c>
      <c r="E369" s="25">
        <v>15000000</v>
      </c>
      <c r="F369" s="129" t="s">
        <v>157</v>
      </c>
    </row>
    <row r="370" spans="1:6" ht="26.4" x14ac:dyDescent="0.3">
      <c r="A370" s="172"/>
      <c r="B370" s="148" t="s">
        <v>429</v>
      </c>
      <c r="C370" s="24" t="s">
        <v>56</v>
      </c>
      <c r="D370" s="24" t="s">
        <v>56</v>
      </c>
      <c r="E370" s="25">
        <v>2400000</v>
      </c>
      <c r="F370" s="80" t="s">
        <v>314</v>
      </c>
    </row>
    <row r="371" spans="1:6" x14ac:dyDescent="0.3">
      <c r="A371" s="172"/>
      <c r="B371" s="173" t="s">
        <v>430</v>
      </c>
      <c r="C371" s="24" t="s">
        <v>48</v>
      </c>
      <c r="D371" s="31" t="s">
        <v>26</v>
      </c>
      <c r="E371" s="25">
        <v>500000</v>
      </c>
      <c r="F371" s="80" t="s">
        <v>134</v>
      </c>
    </row>
    <row r="372" spans="1:6" ht="26.4" x14ac:dyDescent="0.3">
      <c r="A372" s="168"/>
      <c r="B372" s="173" t="s">
        <v>431</v>
      </c>
      <c r="C372" s="24" t="s">
        <v>48</v>
      </c>
      <c r="D372" s="31" t="s">
        <v>26</v>
      </c>
      <c r="E372" s="25">
        <v>800000</v>
      </c>
      <c r="F372" s="80" t="s">
        <v>134</v>
      </c>
    </row>
    <row r="373" spans="1:6" x14ac:dyDescent="0.3">
      <c r="A373" s="168"/>
      <c r="B373" s="169" t="s">
        <v>429</v>
      </c>
      <c r="C373" s="24" t="s">
        <v>26</v>
      </c>
      <c r="D373" s="31" t="s">
        <v>56</v>
      </c>
      <c r="E373" s="25">
        <v>1000000</v>
      </c>
      <c r="F373" s="80" t="s">
        <v>432</v>
      </c>
    </row>
    <row r="374" spans="1:6" ht="26.4" x14ac:dyDescent="0.3">
      <c r="A374" s="168"/>
      <c r="B374" s="100" t="s">
        <v>433</v>
      </c>
      <c r="C374" s="36" t="s">
        <v>26</v>
      </c>
      <c r="D374" s="36" t="s">
        <v>26</v>
      </c>
      <c r="E374" s="38">
        <v>3450000</v>
      </c>
      <c r="F374" s="86" t="s">
        <v>27</v>
      </c>
    </row>
    <row r="375" spans="1:6" ht="26.4" x14ac:dyDescent="0.3">
      <c r="A375" s="168"/>
      <c r="B375" s="100" t="s">
        <v>434</v>
      </c>
      <c r="C375" s="36" t="s">
        <v>26</v>
      </c>
      <c r="D375" s="36" t="s">
        <v>26</v>
      </c>
      <c r="E375" s="38">
        <v>2000000</v>
      </c>
      <c r="F375" s="86" t="s">
        <v>42</v>
      </c>
    </row>
    <row r="376" spans="1:6" ht="39.6" x14ac:dyDescent="0.3">
      <c r="A376" s="172"/>
      <c r="B376" s="100" t="s">
        <v>435</v>
      </c>
      <c r="C376" s="36" t="s">
        <v>26</v>
      </c>
      <c r="D376" s="174" t="s">
        <v>26</v>
      </c>
      <c r="E376" s="38">
        <v>200000</v>
      </c>
      <c r="F376" s="86" t="s">
        <v>155</v>
      </c>
    </row>
    <row r="377" spans="1:6" x14ac:dyDescent="0.3">
      <c r="A377" s="168"/>
      <c r="B377" s="169" t="s">
        <v>105</v>
      </c>
      <c r="C377" s="24" t="s">
        <v>15</v>
      </c>
      <c r="D377" s="24" t="s">
        <v>15</v>
      </c>
      <c r="E377" s="25">
        <v>600000</v>
      </c>
      <c r="F377" s="80" t="s">
        <v>98</v>
      </c>
    </row>
    <row r="378" spans="1:6" ht="39.6" x14ac:dyDescent="0.3">
      <c r="A378" s="32" t="s">
        <v>436</v>
      </c>
      <c r="B378" s="175" t="s">
        <v>437</v>
      </c>
      <c r="C378" s="46"/>
      <c r="D378" s="46"/>
      <c r="E378" s="167">
        <f>SUM(E379:E387)</f>
        <v>273100000</v>
      </c>
      <c r="F378" s="19"/>
    </row>
    <row r="379" spans="1:6" ht="79.2" x14ac:dyDescent="0.3">
      <c r="A379" s="172"/>
      <c r="B379" s="169" t="s">
        <v>438</v>
      </c>
      <c r="C379" s="80" t="s">
        <v>26</v>
      </c>
      <c r="D379" s="80" t="s">
        <v>26</v>
      </c>
      <c r="E379" s="25">
        <v>8000000</v>
      </c>
      <c r="F379" s="24" t="s">
        <v>16</v>
      </c>
    </row>
    <row r="380" spans="1:6" ht="105.6" x14ac:dyDescent="0.3">
      <c r="A380" s="172"/>
      <c r="B380" s="169" t="s">
        <v>439</v>
      </c>
      <c r="C380" s="80" t="s">
        <v>56</v>
      </c>
      <c r="D380" s="80" t="s">
        <v>56</v>
      </c>
      <c r="E380" s="25">
        <v>150000000</v>
      </c>
      <c r="F380" s="31" t="s">
        <v>16</v>
      </c>
    </row>
    <row r="381" spans="1:6" ht="66" x14ac:dyDescent="0.3">
      <c r="A381" s="22"/>
      <c r="B381" s="100" t="s">
        <v>440</v>
      </c>
      <c r="C381" s="86" t="s">
        <v>26</v>
      </c>
      <c r="D381" s="86" t="s">
        <v>26</v>
      </c>
      <c r="E381" s="38">
        <v>93000000</v>
      </c>
      <c r="F381" s="39" t="s">
        <v>16</v>
      </c>
    </row>
    <row r="382" spans="1:6" ht="39.6" x14ac:dyDescent="0.3">
      <c r="A382" s="22"/>
      <c r="B382" s="169" t="s">
        <v>441</v>
      </c>
      <c r="C382" s="80" t="s">
        <v>20</v>
      </c>
      <c r="D382" s="80" t="s">
        <v>20</v>
      </c>
      <c r="E382" s="25">
        <v>1000000</v>
      </c>
      <c r="F382" s="24" t="s">
        <v>82</v>
      </c>
    </row>
    <row r="383" spans="1:6" ht="39.6" x14ac:dyDescent="0.3">
      <c r="A383" s="22"/>
      <c r="B383" s="169" t="s">
        <v>442</v>
      </c>
      <c r="C383" s="80" t="s">
        <v>20</v>
      </c>
      <c r="D383" s="80" t="s">
        <v>20</v>
      </c>
      <c r="E383" s="25">
        <v>2000000</v>
      </c>
      <c r="F383" s="24" t="s">
        <v>98</v>
      </c>
    </row>
    <row r="384" spans="1:6" ht="26.4" x14ac:dyDescent="0.3">
      <c r="A384" s="22"/>
      <c r="B384" s="169" t="s">
        <v>443</v>
      </c>
      <c r="C384" s="80" t="s">
        <v>56</v>
      </c>
      <c r="D384" s="80" t="s">
        <v>56</v>
      </c>
      <c r="E384" s="25">
        <v>12000000</v>
      </c>
      <c r="F384" s="31" t="s">
        <v>108</v>
      </c>
    </row>
    <row r="385" spans="1:6" x14ac:dyDescent="0.3">
      <c r="A385" s="22"/>
      <c r="B385" s="169" t="s">
        <v>444</v>
      </c>
      <c r="C385" s="80" t="s">
        <v>48</v>
      </c>
      <c r="D385" s="80" t="s">
        <v>48</v>
      </c>
      <c r="E385" s="25">
        <v>600000</v>
      </c>
      <c r="F385" s="24" t="s">
        <v>134</v>
      </c>
    </row>
    <row r="386" spans="1:6" ht="52.8" x14ac:dyDescent="0.3">
      <c r="A386" s="172"/>
      <c r="B386" s="169" t="s">
        <v>445</v>
      </c>
      <c r="C386" s="80" t="s">
        <v>56</v>
      </c>
      <c r="D386" s="80" t="s">
        <v>56</v>
      </c>
      <c r="E386" s="25">
        <v>2500000</v>
      </c>
      <c r="F386" s="24" t="s">
        <v>157</v>
      </c>
    </row>
    <row r="387" spans="1:6" ht="79.2" x14ac:dyDescent="0.3">
      <c r="A387" s="22"/>
      <c r="B387" s="100" t="s">
        <v>446</v>
      </c>
      <c r="C387" s="86" t="s">
        <v>20</v>
      </c>
      <c r="D387" s="86" t="s">
        <v>20</v>
      </c>
      <c r="E387" s="38">
        <v>4000000</v>
      </c>
      <c r="F387" s="36" t="s">
        <v>16</v>
      </c>
    </row>
    <row r="388" spans="1:6" ht="39.6" x14ac:dyDescent="0.3">
      <c r="A388" s="32" t="s">
        <v>447</v>
      </c>
      <c r="B388" s="175" t="s">
        <v>448</v>
      </c>
      <c r="C388" s="46"/>
      <c r="D388" s="46"/>
      <c r="E388" s="167">
        <f>SUM(E389:E393)</f>
        <v>1715000</v>
      </c>
      <c r="F388" s="16"/>
    </row>
    <row r="389" spans="1:6" ht="39.6" x14ac:dyDescent="0.3">
      <c r="A389" s="22"/>
      <c r="B389" s="161" t="s">
        <v>449</v>
      </c>
      <c r="C389" s="19" t="s">
        <v>26</v>
      </c>
      <c r="D389" s="19" t="s">
        <v>26</v>
      </c>
      <c r="E389" s="25">
        <v>300000</v>
      </c>
      <c r="F389" s="24" t="s">
        <v>27</v>
      </c>
    </row>
    <row r="390" spans="1:6" ht="26.4" x14ac:dyDescent="0.3">
      <c r="A390" s="22"/>
      <c r="B390" s="161" t="s">
        <v>450</v>
      </c>
      <c r="C390" s="19" t="s">
        <v>26</v>
      </c>
      <c r="D390" s="19" t="s">
        <v>26</v>
      </c>
      <c r="E390" s="25">
        <v>500000</v>
      </c>
      <c r="F390" s="24" t="s">
        <v>35</v>
      </c>
    </row>
    <row r="391" spans="1:6" x14ac:dyDescent="0.3">
      <c r="A391" s="22"/>
      <c r="B391" s="176" t="s">
        <v>451</v>
      </c>
      <c r="C391" s="19" t="s">
        <v>56</v>
      </c>
      <c r="D391" s="19" t="s">
        <v>26</v>
      </c>
      <c r="E391" s="25">
        <v>500000</v>
      </c>
      <c r="F391" s="24" t="s">
        <v>134</v>
      </c>
    </row>
    <row r="392" spans="1:6" ht="39.6" x14ac:dyDescent="0.3">
      <c r="A392" s="22"/>
      <c r="B392" s="177" t="s">
        <v>452</v>
      </c>
      <c r="C392" s="37" t="s">
        <v>26</v>
      </c>
      <c r="D392" s="37" t="s">
        <v>26</v>
      </c>
      <c r="E392" s="38">
        <v>200000</v>
      </c>
      <c r="F392" s="36" t="s">
        <v>103</v>
      </c>
    </row>
    <row r="393" spans="1:6" ht="39.6" x14ac:dyDescent="0.3">
      <c r="A393" s="22"/>
      <c r="B393" s="161" t="s">
        <v>453</v>
      </c>
      <c r="C393" s="19" t="s">
        <v>26</v>
      </c>
      <c r="D393" s="19" t="s">
        <v>26</v>
      </c>
      <c r="E393" s="25">
        <v>215000</v>
      </c>
      <c r="F393" s="24" t="s">
        <v>27</v>
      </c>
    </row>
    <row r="394" spans="1:6" ht="52.8" x14ac:dyDescent="0.3">
      <c r="A394" s="166" t="s">
        <v>454</v>
      </c>
      <c r="B394" s="68" t="s">
        <v>455</v>
      </c>
      <c r="C394" s="24"/>
      <c r="D394" s="24"/>
      <c r="E394" s="167">
        <f>SUM(E395)</f>
        <v>15000000</v>
      </c>
      <c r="F394" s="19"/>
    </row>
    <row r="395" spans="1:6" ht="66" x14ac:dyDescent="0.3">
      <c r="A395" s="172"/>
      <c r="B395" s="161" t="s">
        <v>456</v>
      </c>
      <c r="C395" s="19" t="s">
        <v>26</v>
      </c>
      <c r="D395" s="19" t="s">
        <v>26</v>
      </c>
      <c r="E395" s="25">
        <v>15000000</v>
      </c>
      <c r="F395" s="31" t="s">
        <v>157</v>
      </c>
    </row>
    <row r="396" spans="1:6" x14ac:dyDescent="0.3">
      <c r="A396" s="172"/>
      <c r="B396" s="161"/>
      <c r="C396" s="19"/>
      <c r="D396" s="19"/>
      <c r="E396" s="25"/>
      <c r="F396" s="24"/>
    </row>
    <row r="397" spans="1:6" x14ac:dyDescent="0.3">
      <c r="A397" s="22"/>
      <c r="B397" s="161"/>
      <c r="C397" s="19"/>
      <c r="D397" s="19"/>
      <c r="E397" s="27">
        <f>SUM(E398)</f>
        <v>32250000</v>
      </c>
      <c r="F397" s="24"/>
    </row>
    <row r="398" spans="1:6" x14ac:dyDescent="0.3">
      <c r="A398" s="166" t="s">
        <v>457</v>
      </c>
      <c r="B398" s="68" t="s">
        <v>458</v>
      </c>
      <c r="C398" s="19"/>
      <c r="D398" s="19"/>
      <c r="E398" s="167">
        <f>SUM(E399)+E400+E401+E402</f>
        <v>32250000</v>
      </c>
      <c r="F398" s="24"/>
    </row>
    <row r="399" spans="1:6" ht="66" x14ac:dyDescent="0.3">
      <c r="A399" s="178"/>
      <c r="B399" s="177" t="s">
        <v>459</v>
      </c>
      <c r="C399" s="37" t="s">
        <v>56</v>
      </c>
      <c r="D399" s="37" t="s">
        <v>56</v>
      </c>
      <c r="E399" s="38">
        <v>20000000</v>
      </c>
      <c r="F399" s="39" t="s">
        <v>16</v>
      </c>
    </row>
    <row r="400" spans="1:6" ht="39.6" x14ac:dyDescent="0.3">
      <c r="A400" s="172"/>
      <c r="B400" s="161" t="s">
        <v>460</v>
      </c>
      <c r="C400" s="19" t="s">
        <v>56</v>
      </c>
      <c r="D400" s="19" t="s">
        <v>56</v>
      </c>
      <c r="E400" s="25">
        <v>11250000</v>
      </c>
      <c r="F400" s="31" t="s">
        <v>461</v>
      </c>
    </row>
    <row r="401" spans="1:6" x14ac:dyDescent="0.3">
      <c r="A401" s="172"/>
      <c r="B401" s="161" t="s">
        <v>462</v>
      </c>
      <c r="C401" s="19" t="s">
        <v>56</v>
      </c>
      <c r="D401" s="19" t="s">
        <v>56</v>
      </c>
      <c r="E401" s="25">
        <v>1000000</v>
      </c>
      <c r="F401" s="24" t="s">
        <v>463</v>
      </c>
    </row>
    <row r="402" spans="1:6" x14ac:dyDescent="0.3">
      <c r="A402" s="172"/>
      <c r="B402" s="161"/>
      <c r="C402" s="19"/>
      <c r="D402" s="19"/>
      <c r="E402" s="25"/>
      <c r="F402" s="31"/>
    </row>
    <row r="403" spans="1:6" x14ac:dyDescent="0.3">
      <c r="A403" s="179"/>
      <c r="B403" s="180"/>
      <c r="C403" s="19"/>
      <c r="D403" s="19"/>
      <c r="E403" s="25"/>
      <c r="F403" s="21"/>
    </row>
    <row r="404" spans="1:6" x14ac:dyDescent="0.3">
      <c r="A404" s="22"/>
      <c r="B404" s="181" t="s">
        <v>464</v>
      </c>
      <c r="C404" s="46"/>
      <c r="D404" s="46"/>
      <c r="E404" s="25">
        <f>SUM(E3)+E7+E11+E25+E41+E73+E91+E104+E154+E168+E201+E237+E277+E280+E347+E397</f>
        <v>2413820000</v>
      </c>
      <c r="F404" s="1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Jaqueline Cubillo</dc:creator>
  <cp:lastModifiedBy>Jaqueline Cubillo</cp:lastModifiedBy>
  <dcterms:created xsi:type="dcterms:W3CDTF">2019-06-12T19:59:05Z</dcterms:created>
  <dcterms:modified xsi:type="dcterms:W3CDTF">2020-01-17T20:19:52Z</dcterms:modified>
</cp:coreProperties>
</file>